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45" windowWidth="16665" windowHeight="9465"/>
  </bookViews>
  <sheets>
    <sheet name="заходи" sheetId="23" r:id="rId1"/>
  </sheets>
  <definedNames>
    <definedName name="_xlnm.Print_Titles" localSheetId="0">заходи!$2:$6</definedName>
    <definedName name="_xlnm.Print_Area" localSheetId="0">заходи!$A$1:$M$207</definedName>
  </definedNames>
  <calcPr calcId="125725"/>
</workbook>
</file>

<file path=xl/calcChain.xml><?xml version="1.0" encoding="utf-8"?>
<calcChain xmlns="http://schemas.openxmlformats.org/spreadsheetml/2006/main">
  <c r="K205" i="23"/>
  <c r="J205"/>
  <c r="I205"/>
  <c r="H205"/>
  <c r="G205"/>
  <c r="F205" l="1"/>
  <c r="G101"/>
  <c r="H101"/>
  <c r="J101"/>
  <c r="K101"/>
  <c r="F204"/>
  <c r="G150" l="1"/>
  <c r="H150"/>
  <c r="K150"/>
  <c r="F78" l="1"/>
  <c r="I141" l="1"/>
  <c r="I137"/>
  <c r="F139"/>
  <c r="F138"/>
  <c r="G137"/>
  <c r="H137"/>
  <c r="J137"/>
  <c r="K137"/>
  <c r="F137" l="1"/>
  <c r="F91"/>
  <c r="F90"/>
  <c r="F98" l="1"/>
  <c r="F99"/>
  <c r="F100"/>
  <c r="K144"/>
  <c r="F97" l="1"/>
  <c r="F149"/>
  <c r="F142"/>
  <c r="F141"/>
  <c r="J140"/>
  <c r="J136" s="1"/>
  <c r="J150" s="1"/>
  <c r="I140"/>
  <c r="I136" s="1"/>
  <c r="I150" s="1"/>
  <c r="H144"/>
  <c r="G144"/>
  <c r="I144" l="1"/>
  <c r="F136"/>
  <c r="F140"/>
  <c r="J144"/>
  <c r="F144" l="1"/>
  <c r="G116"/>
  <c r="H116"/>
  <c r="I116"/>
  <c r="F115"/>
  <c r="F89"/>
  <c r="G88"/>
  <c r="H88"/>
  <c r="I88"/>
  <c r="J88"/>
  <c r="K88"/>
  <c r="F88"/>
  <c r="F82" l="1"/>
  <c r="F113"/>
  <c r="F24"/>
  <c r="G22" l="1"/>
  <c r="H22"/>
  <c r="I22"/>
  <c r="J22"/>
  <c r="K22"/>
  <c r="F22"/>
  <c r="I83" l="1"/>
  <c r="F83" s="1"/>
  <c r="I97"/>
  <c r="F96"/>
  <c r="F95"/>
  <c r="F94"/>
  <c r="I93"/>
  <c r="F118"/>
  <c r="F130"/>
  <c r="F128"/>
  <c r="F126"/>
  <c r="F123"/>
  <c r="G120"/>
  <c r="H120"/>
  <c r="I120"/>
  <c r="I133" s="1"/>
  <c r="K133"/>
  <c r="K80"/>
  <c r="F154"/>
  <c r="F153"/>
  <c r="K152"/>
  <c r="J152"/>
  <c r="I152"/>
  <c r="I155" s="1"/>
  <c r="H152"/>
  <c r="G152"/>
  <c r="F146"/>
  <c r="F150" s="1"/>
  <c r="K116"/>
  <c r="J116"/>
  <c r="F114"/>
  <c r="F112"/>
  <c r="F111"/>
  <c r="F110"/>
  <c r="F109"/>
  <c r="F108"/>
  <c r="I101" l="1"/>
  <c r="F116"/>
  <c r="F93"/>
  <c r="F92" s="1"/>
  <c r="F101" s="1"/>
  <c r="I92"/>
  <c r="F120"/>
  <c r="F133"/>
  <c r="F152"/>
  <c r="F155" s="1"/>
  <c r="I102" l="1"/>
  <c r="F80"/>
  <c r="G80"/>
  <c r="H80"/>
  <c r="I80"/>
  <c r="K105"/>
  <c r="J105"/>
  <c r="I105"/>
  <c r="H105"/>
  <c r="G105"/>
  <c r="F105"/>
  <c r="F11"/>
  <c r="K10"/>
  <c r="K12" s="1"/>
  <c r="J10"/>
  <c r="J12" s="1"/>
  <c r="I10"/>
  <c r="I12" s="1"/>
  <c r="H10"/>
  <c r="H12" s="1"/>
  <c r="G10"/>
  <c r="G12" s="1"/>
  <c r="K102" l="1"/>
  <c r="H102"/>
  <c r="G102"/>
  <c r="J102"/>
  <c r="F10"/>
  <c r="F12" s="1"/>
  <c r="K75"/>
  <c r="J75"/>
  <c r="I75"/>
  <c r="H75"/>
  <c r="G75"/>
  <c r="F75"/>
  <c r="K72"/>
  <c r="J72"/>
  <c r="I72"/>
  <c r="H72"/>
  <c r="G72"/>
  <c r="F72"/>
  <c r="I61"/>
  <c r="F57"/>
  <c r="F61" s="1"/>
  <c r="K55"/>
  <c r="J55"/>
  <c r="I55"/>
  <c r="H55"/>
  <c r="G55"/>
  <c r="F50"/>
  <c r="F55" s="1"/>
  <c r="K48"/>
  <c r="J48"/>
  <c r="I48"/>
  <c r="H48"/>
  <c r="G48"/>
  <c r="F47"/>
  <c r="F46"/>
  <c r="K44"/>
  <c r="J44"/>
  <c r="I44"/>
  <c r="H44"/>
  <c r="G44"/>
  <c r="F43"/>
  <c r="F42"/>
  <c r="F41"/>
  <c r="F40"/>
  <c r="F39"/>
  <c r="K37"/>
  <c r="J37"/>
  <c r="I37"/>
  <c r="H37"/>
  <c r="G37"/>
  <c r="F36"/>
  <c r="F35"/>
  <c r="F34"/>
  <c r="F33"/>
  <c r="F32"/>
  <c r="F31"/>
  <c r="F30"/>
  <c r="F29"/>
  <c r="F28"/>
  <c r="F27"/>
  <c r="I25"/>
  <c r="H25"/>
  <c r="M24"/>
  <c r="F25"/>
  <c r="F102" l="1"/>
  <c r="H76"/>
  <c r="F37"/>
  <c r="G76"/>
  <c r="K76"/>
  <c r="F44"/>
  <c r="I76"/>
  <c r="J76"/>
  <c r="F48"/>
  <c r="F76" l="1"/>
  <c r="F160"/>
  <c r="F158"/>
  <c r="K200" l="1"/>
  <c r="J200"/>
  <c r="I200"/>
  <c r="H200"/>
  <c r="G200"/>
  <c r="F199"/>
  <c r="K195"/>
  <c r="J195"/>
  <c r="I195"/>
  <c r="H195"/>
  <c r="G195"/>
  <c r="F200" l="1"/>
  <c r="F195"/>
  <c r="I176" l="1"/>
  <c r="K176"/>
  <c r="J176"/>
  <c r="H176"/>
  <c r="G176"/>
  <c r="F176" l="1"/>
  <c r="G171" l="1"/>
  <c r="K161" l="1"/>
  <c r="F198" l="1"/>
  <c r="G187" l="1"/>
  <c r="H187"/>
  <c r="I187"/>
  <c r="J187"/>
  <c r="K187"/>
  <c r="F187"/>
  <c r="K182"/>
  <c r="G182"/>
  <c r="H182"/>
  <c r="I182"/>
  <c r="J182"/>
  <c r="F182"/>
  <c r="G178"/>
  <c r="H178"/>
  <c r="I178"/>
  <c r="J178"/>
  <c r="K178"/>
  <c r="F178"/>
  <c r="I171" l="1"/>
  <c r="F166" l="1"/>
  <c r="K171" l="1"/>
  <c r="J171"/>
  <c r="H171"/>
  <c r="F171" l="1"/>
  <c r="K166" l="1"/>
  <c r="K206" s="1"/>
  <c r="J166"/>
  <c r="I166"/>
  <c r="H166"/>
  <c r="G166"/>
  <c r="J161"/>
  <c r="I161"/>
  <c r="I206" s="1"/>
  <c r="H161"/>
  <c r="H206" s="1"/>
  <c r="G161"/>
  <c r="G206" s="1"/>
  <c r="J206" l="1"/>
  <c r="F161"/>
  <c r="F206" s="1"/>
</calcChain>
</file>

<file path=xl/sharedStrings.xml><?xml version="1.0" encoding="utf-8"?>
<sst xmlns="http://schemas.openxmlformats.org/spreadsheetml/2006/main" count="695" uniqueCount="401">
  <si>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</si>
  <si>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</si>
  <si>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</si>
  <si>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</si>
  <si>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</si>
  <si>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</si>
  <si>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</si>
  <si>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</si>
  <si>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</si>
  <si>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</si>
  <si>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</si>
  <si>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</si>
  <si>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№ і назва завдання Стратегії розвитку Донецької області на період до 2027 року</t>
  </si>
  <si>
    <t>Витрати на реалізацію, тис.грн</t>
  </si>
  <si>
    <t>Держав-
ного
бюджету</t>
  </si>
  <si>
    <t>обласного
бюджету</t>
  </si>
  <si>
    <t>районного бюджету, бюджету територіальної громади</t>
  </si>
  <si>
    <t>-</t>
  </si>
  <si>
    <t>1 од</t>
  </si>
  <si>
    <t>1.2.2. Формування позитивного для інвесторів іміджу регіону</t>
  </si>
  <si>
    <t xml:space="preserve">1.2.2. Формування позитивного іміджу регіону </t>
  </si>
  <si>
    <t>1.2.3. Підтримка галузей з економічним та інноваційним потенціалом для розвитку</t>
  </si>
  <si>
    <t>1.1.3.  Розвиток малого та середнього підприємництва як драйвера структурних перетворень</t>
  </si>
  <si>
    <t>1</t>
  </si>
  <si>
    <t>Виконавчий комітет Мирноградської міської ради</t>
  </si>
  <si>
    <t>2</t>
  </si>
  <si>
    <t>3</t>
  </si>
  <si>
    <t>кількість заходів</t>
  </si>
  <si>
    <t>Публікації у мережі Facebook і на офіційному сайті Мирноградської міської ради</t>
  </si>
  <si>
    <t>Постійно</t>
  </si>
  <si>
    <t>1.1.1. Зменшення диспропорції між попитом і пропозицією робочої сили</t>
  </si>
  <si>
    <t>протягом року</t>
  </si>
  <si>
    <t>Кількість осіб, охоплених профорієнтаційними послугами</t>
  </si>
  <si>
    <t>Забезпечення  професійної підготовки, перепідготовки та підвищення кваліфікації  безробітних</t>
  </si>
  <si>
    <t xml:space="preserve">Кількість безробітних, які проходили професійну підготовку, перепідготовку та підвищення кваліфікації  </t>
  </si>
  <si>
    <t>Організація підтвердження неформального навчання громадян за робітничими професіями</t>
  </si>
  <si>
    <t>Кількість громадян, для яких організовано підтвердження неформального навчання</t>
  </si>
  <si>
    <t>за потребою</t>
  </si>
  <si>
    <t>Забезпечення системної роботи щодо орієнтації  громадян на розширення бізнес-мислення, організації власної справи, залучення до участі у грантових програмах різної направленості</t>
  </si>
  <si>
    <t xml:space="preserve">Забезпечення працевлаштування осіб, які перебувають на обліку, в т.ч. безробітних </t>
  </si>
  <si>
    <t>2.1.1 Підвищення якості та доступності дошкільної та базової середньої освіти</t>
  </si>
  <si>
    <t>Підвезення підручників</t>
  </si>
  <si>
    <t>Відділ освіти Мирноградської міської  ради</t>
  </si>
  <si>
    <t>кількість отриманих примірників</t>
  </si>
  <si>
    <t xml:space="preserve">Підготовка педагогічних кадрів,підвищення професійної компетентності вчителів в умовах інтегрованого або інклюзивного навчання ,курси підвищення кваліфікації </t>
  </si>
  <si>
    <t>кількість осіб</t>
  </si>
  <si>
    <t>кількість учнів</t>
  </si>
  <si>
    <t>Виплата стипендій обдарованим дітям</t>
  </si>
  <si>
    <t>Виплата одноразової допомоги дітям-сиротам та дітям, позбавлених батьківського піклування, яким виповнилось 18 років (постанова КМУ № 823 від 25.08.2005р.)</t>
  </si>
  <si>
    <t>кількість дівчата/хлопці</t>
  </si>
  <si>
    <t>Винагорода обдарованим дітям-сиротам та дітям з інвалідністю</t>
  </si>
  <si>
    <t>3.1</t>
  </si>
  <si>
    <t>1.</t>
  </si>
  <si>
    <t>1.1.</t>
  </si>
  <si>
    <t>Протягом року</t>
  </si>
  <si>
    <t>1.2</t>
  </si>
  <si>
    <t>2.2.3.Посилення профілактичних заходів з упередження захворюванності населення.</t>
  </si>
  <si>
    <t>2.</t>
  </si>
  <si>
    <t>3.</t>
  </si>
  <si>
    <t>4.1.</t>
  </si>
  <si>
    <t>4.2.</t>
  </si>
  <si>
    <t>5.</t>
  </si>
  <si>
    <t>6.</t>
  </si>
  <si>
    <t>7.</t>
  </si>
  <si>
    <t>8.</t>
  </si>
  <si>
    <t>9.</t>
  </si>
  <si>
    <t>Витрати на утримання закладів</t>
  </si>
  <si>
    <t>Заходи спрямовані на запобігання виникнення і поширення, локалізацію та ліквідацію спалахів, епідемій та пандемій, в тому числі коронавірусної хвороби (COVID-19) у  Мирноградській міській територіальній громаді</t>
  </si>
  <si>
    <t>Забезпечення заходів готовності до епідсезону грипу та гострих респіраторних вірусних інфекцій та реалізація цих заходів</t>
  </si>
  <si>
    <t>ВОЗ ММР                               КНП "МЦМЛ" ММР</t>
  </si>
  <si>
    <t>Кількість тестів</t>
  </si>
  <si>
    <t>Виготовлення та розміщення постерів</t>
  </si>
  <si>
    <t>1.2.2. Формування позитивного іміджу регіону</t>
  </si>
  <si>
    <t>2.1.3. Створення умов для самореалізації молодих дівчат та хлопців</t>
  </si>
  <si>
    <t>"Відділ сім'ї, молоді та спорту Мирноградської міської ради"</t>
  </si>
  <si>
    <t>2.3.3. Підтримка спорту вищих досягнень, дитячо-юнацького і резервного спорту</t>
  </si>
  <si>
    <t>Підтримка дитячо-юнацького спорту, в т.ч.</t>
  </si>
  <si>
    <t>Протягом  року</t>
  </si>
  <si>
    <t>ДЮСШ ММР</t>
  </si>
  <si>
    <t>1.1</t>
  </si>
  <si>
    <t>з олімпійських видів спорту</t>
  </si>
  <si>
    <t>з неолімпійських видів спорту</t>
  </si>
  <si>
    <t>Разом</t>
  </si>
  <si>
    <t xml:space="preserve">Проведення зустрічей з учнями середньоосвітніх учбових закладів з питань правової тематики, профілактики і запобігання правопорушеням </t>
  </si>
  <si>
    <t>Зустрічі</t>
  </si>
  <si>
    <t xml:space="preserve">Участь в проведенні розширених засідань Координаційного комітету з боротьби зі злочинністю </t>
  </si>
  <si>
    <t>Кількість засідань</t>
  </si>
  <si>
    <t>Кількість перевірок</t>
  </si>
  <si>
    <t>Здійснення заходів спрямованих на виявлення каналів незаконного обігу та крадіжок вогнепальної зброї, боєприпасів та вибухових речовин</t>
  </si>
  <si>
    <t>Проведення рейдів для забезпечення контролю щодо усунення умов, які сприяють розповсюдженню наркотичних засобів</t>
  </si>
  <si>
    <t>Кількість рейдів</t>
  </si>
  <si>
    <t>Управління соціального захисту населення Мирноградської міської ради</t>
  </si>
  <si>
    <t>3.2.1. Підвищення якості та доступності адміністративних та соціальних послуг</t>
  </si>
  <si>
    <t>Призначення та виплата державної допомоги сім’ям з дітьми, згідно Закону України «Про державну допомогу сім’ям з дітьми»</t>
  </si>
  <si>
    <t>Призначення та виплата державної соціальної допомоги згідно Закону України “Про державну соціальну допомогу малозабезпеченим сім’ям”</t>
  </si>
  <si>
    <t xml:space="preserve">Призначення та виплата державної соціальної допомоги згідно Закону України “Про державну соціальну допомогу особам, які не мають права на пенсію, та особам з інвалідністю” </t>
  </si>
  <si>
    <t>Призначення та виплата  державної соціальної допомоги згідно Закону України „Про державну соціальну допомогу особам з інвалідністю з дитинства та дітям з інвалідністю”</t>
  </si>
  <si>
    <t>Призначення та виплата  допомоги на дітей, які виховуються у багатодітних сім’ях  згідно постанови Кабінету Міністрів України від 13.03.2019року №250 "Деякі питання надання соціальної підтримки багатодітним сім'ям"</t>
  </si>
  <si>
    <t>Призначення та виплата щомісячної грошової допомоги особі, яка проживає разом з особою з інвалідністю I чи II групи внаслідок психічного розладу, яка за висновком лікарської комісії медичного закладу потребує постійного стороннього догляду, на догляд за нею, згідно Постанови Кабінету Міністрів України від 02.08.2000 №1192</t>
  </si>
  <si>
    <t>Призначення та виплата  тимчасової державної допомоги дітям, батьки яких ухиляються від сплати аліментів, не мають можливості утримувати дитину або місце проживання їх невідоме, згідно Постанови Кабінету Мністрів України від 22.02.2006 №189</t>
  </si>
  <si>
    <t>Призначення та виплата щомісячної адресної компенсаційної виплати одному з батьків, опікуну дитини до трьох років згідно Постанови Кабінету Міністрів України від 30.01.2019 №68 "Деякі питання надання послуги з догляду за дитиною до трьох років "муніципальна няня"</t>
  </si>
  <si>
    <t xml:space="preserve">Управління соціального захисту населення Мирноградської міської ради                                   Служба у справах дітей виконавчого комітету Мирноградської міської ради              </t>
  </si>
  <si>
    <t>Виплата грошової компенсації вартості допомоги "пакунок малюка"</t>
  </si>
  <si>
    <t>контингент отримувачів</t>
  </si>
  <si>
    <t>2.1.</t>
  </si>
  <si>
    <t>Забезпечення реабілітаційними заходами дітей з інвалідністю відповідно до постанови Кабінету Міністрів України від 27.03.2019 № 309 "Про затвердження Порядку використання коштів, передбачених у державному бюджеті для здійснення реабілітації дітей з інвалідністю"</t>
  </si>
  <si>
    <t>кількість отримувачів</t>
  </si>
  <si>
    <t>кількість проведених заходів</t>
  </si>
  <si>
    <t>Мирноградський центр комплексної реабілітації осіб з інвалідністю</t>
  </si>
  <si>
    <t>Разом за всіма розділами</t>
  </si>
  <si>
    <t>Виконавчий комітет Мирноградської міської ради, служба у справах дітей</t>
  </si>
  <si>
    <t>3.2.1.  Підвищення якості та
доступності адміністративних та
соціальних послуг
для усіх верств
населення</t>
  </si>
  <si>
    <t>Центр надання адміністративних послуг</t>
  </si>
  <si>
    <t>Кількість видів послуг</t>
  </si>
  <si>
    <t>Посилення кадрового забезпечення та компетенції працівників шляхом участі у навчальних заходах (семінарах, тренінгах тощо)</t>
  </si>
  <si>
    <t>Кількість працівників, осіб</t>
  </si>
  <si>
    <t xml:space="preserve">Проведення широкої інформаційно-роз'яснювальної роботи серед населення </t>
  </si>
  <si>
    <t>послуги</t>
  </si>
  <si>
    <t>Виконання постанови КМУ від 20.03.2022 №332 "Деякі питання виплати допомоги на проживання внутрішньо переміщеним особам"</t>
  </si>
  <si>
    <t>кількість отримувачів  допомоги</t>
  </si>
  <si>
    <t>протягом дії воєнного стану</t>
  </si>
  <si>
    <t>3.1.2 Підвищення суспільної правосвідомості та попередження злочинності</t>
  </si>
  <si>
    <t>3.1.3 Забезпечення особистої безпеки жінок та чоловіків у публічному і приватному просторах</t>
  </si>
  <si>
    <t xml:space="preserve">Виконавчий комітет Мирноградської міської ради
</t>
  </si>
  <si>
    <t>Відділ економіки, аналізу та прогнозування Виконавчого комітету Мирноградської міської ради</t>
  </si>
  <si>
    <t>Сектор з ювенальної превенції Покровського РУП ГУНП в Донецькій області</t>
  </si>
  <si>
    <t>Покровська окружна прокуратура Донецької області, Димитровський міський суд, керівники підприємств та організацій, Виконавчий комітет Мирноградської міської ради, громадські формування, відділення поліції №2 Покровського РУП ГУНП в Донецькій області</t>
  </si>
  <si>
    <t>5</t>
  </si>
  <si>
    <t>Організація та проведення засіданнь робочої групи з питань громадської безпеки та
соціальної згуртованості міста Мирноград за підтримки ПРООН</t>
  </si>
  <si>
    <t>Виконавчий комітет Мирноградської міської ради, Відділ з питань інноваційної політики та інвестиційної діяльності, Міжнародні організації технічної допомоги</t>
  </si>
  <si>
    <t>1. засідань                    2. учасники</t>
  </si>
  <si>
    <t xml:space="preserve">Відділ організаційного
та інформаційно-технічного забезпечення Виконавчого комітету Мирноградської міської ради </t>
  </si>
  <si>
    <t>Кількість інформаційних кампаній; кількість носіїв зовнішньої реклами, які використовуються впродовж 1 інформаційної кампанії.</t>
  </si>
  <si>
    <t>Вдосконалення системи всебічного інформування населення з економічних і соціальних питань на офіційному сайті Мирноградської міської військової адміністрації, в соціальній мережі Фейсбук, Інстаграмм, Телеграмм.</t>
  </si>
  <si>
    <t>відвідувачі у мережі Фейсбук, Інстаграмм, Телеграмм, офіційний сайт Мирноградської міської військової адміністрації</t>
  </si>
  <si>
    <t>15000/35000/6200/3600</t>
  </si>
  <si>
    <t>Соціальна реклама</t>
  </si>
  <si>
    <t>Кількість громадян, яким видано ваучер для підтримання конкурентоспроможності на ринку праці</t>
  </si>
  <si>
    <t xml:space="preserve">Кількість рішень, прийнятих в поточному році щодо компенсації витрат роботодавця на оплату праці за працевлаштованих на умовах строкових трудових договорів зареєстрованих безробітних з числа ВПО </t>
  </si>
  <si>
    <t xml:space="preserve">Компенсації єдиного внеску за працевлаштування на нові робочі місця </t>
  </si>
  <si>
    <t>Кількість прийнятих рішень в поточному році щодо компенсації єдиного внеску за працевлаштування на нові робочі місця</t>
  </si>
  <si>
    <t>Кількість прийнятих рішень в поточному році щодо  компенсації витрат на оплату праці за працевлаштування  внутрішньо переміщених осіб під час дії воєнного стану</t>
  </si>
  <si>
    <t>Кількість прийнятих рішень в поточному році щодо компенсації витрат за працевлаштування зареєстрованих безробітних</t>
  </si>
  <si>
    <t>Компенсація роботодавцям фактичних витрат за облаштування робочих місць працевлаштованих осіб з інвалідністю</t>
  </si>
  <si>
    <t>Кількість прийнятих рішень в поточному році щодо компенсації роботодавцям фактичних витрат за облаштування робочих місць працевлаштованих осіб з інвалідністю</t>
  </si>
  <si>
    <t>Кількість проведених заходів з активізації та підтримки підприємницьких ініціатив, шляхом проведення семінарів, тренінгів щодо можливості організації та розширення власної справи</t>
  </si>
  <si>
    <t>кількість залучених громадян до системної роботи щодо орієнтації  на розширення бізнес-мислення, організації власної справи, участі у грантових програмах різної направленості</t>
  </si>
  <si>
    <t>Кількість працевлаштованих осіб, які перебувають на обліку, в тому числі безробітних</t>
  </si>
  <si>
    <t>Мирноградський міський центр зайнятості, підприємтва, організації, установи громади</t>
  </si>
  <si>
    <t xml:space="preserve">1.2. </t>
  </si>
  <si>
    <t>надання комплексу профорієнтаційних послуг  з використанням інноваційних форм роботи</t>
  </si>
  <si>
    <t xml:space="preserve">Сприяння конкурентоспроможності осіб на ринку праці шляхом: </t>
  </si>
  <si>
    <t xml:space="preserve">за працевлаштованих на умовах строкових трудових договорів зареєстрованих безробітних з числа ВПО </t>
  </si>
  <si>
    <t>Компенсація витрат роботодавця на оплату праці, в тому числі:</t>
  </si>
  <si>
    <t xml:space="preserve">за працевлаштування  внутрішньо переміщених осіб під час дії воєнного стану в Україні </t>
  </si>
  <si>
    <t>Компенсація витрат за працевлаштування зареєстрованих безробітних, з них</t>
  </si>
  <si>
    <t>6.1.</t>
  </si>
  <si>
    <t>6.2.</t>
  </si>
  <si>
    <t>6.3.</t>
  </si>
  <si>
    <t>компенсації 50 % витрат на оплату праці</t>
  </si>
  <si>
    <t>компенсації 50 % мінімальної заробітної плати</t>
  </si>
  <si>
    <t xml:space="preserve">компенсації  фактичних витрат у розмірі єдиного внеску </t>
  </si>
  <si>
    <t xml:space="preserve">забезпечення навчання за виданими ваучерами </t>
  </si>
  <si>
    <t>Розвиток сфери торгівлі та
надання побутових послуг
населенню</t>
  </si>
  <si>
    <t>Робота з представниками торгівлі та сфери надання
послуг щодо дотримання вимог законодавства</t>
  </si>
  <si>
    <t>Відділ економіки, аналізу та прогнозування  Виконавчого комітету Мирноградської міської ради</t>
  </si>
  <si>
    <t>Надання консультацій з питань захисту прав
споживачів</t>
  </si>
  <si>
    <t>Надання
консультацій</t>
  </si>
  <si>
    <t>Публікація в засобах масової інформації з питань торгівлі, надання послуг та захисту прав споживачів</t>
  </si>
  <si>
    <t xml:space="preserve">"Відділ сім'ї, молоді та спорту Мирноградської міської ради", відділення поліції № 2 Покровського районного управління поліції  Головного правління Національної поліції в Донецькій області </t>
  </si>
  <si>
    <t>Матеріальне стимулювання молоді на досягнення високих результатів шляхом виплати міської стипендії для обдарованої молоді громади у сфері освіти, культури, фізичної культури та спорту, молодіжної політики</t>
  </si>
  <si>
    <t xml:space="preserve">загальна кількість одержувачів стипендії, осіб,                в тому числі:                                                                                                </t>
  </si>
  <si>
    <t>хлопців</t>
  </si>
  <si>
    <t xml:space="preserve">дівчат </t>
  </si>
  <si>
    <t>середньомісячна кількість отримувачів допомоги</t>
  </si>
  <si>
    <t>Призначення та виплата державної допомоги згідно постанови   Кабінету Міністрів України    від     26.06.2019   № 552 Деякі питання виплати державної соціальної допомоги на дітей-сиріт та дітей, позбавлених батьківського піклування, осіб з їх числа, у тому числі з інвалідністю, грошового забезпечення батькам-вихователям і прийомним батькам за надання соціальних послуг у дитячих будинках сімейного типу та прийомних сім’ях за принципом “гроші ходять за дитиною”, оплати послуг із здійснення патронату над дитиною та виплати соціальної допомоги на утримання дитини в сім’ї патронатного вихователя, підтримки малих групових будинків"</t>
  </si>
  <si>
    <t xml:space="preserve">Виплата компенсації за шкоду, заподіяну здоров'ю та щорічної допомоги на оздоровлення, у разі звільнення з роботи громадян, які постраждали внаслідок Чорнобильської катастрофи   </t>
  </si>
  <si>
    <t>Виплата грошової компенсації вартості продуктів харчування для громадян, віднесених до категорій 1 і 2 осіб, які постраждали внаслідок Чорнобильської катастрофи</t>
  </si>
  <si>
    <t>Виплата грошової компенсації за надану щорічну основну та додаткові відпустки</t>
  </si>
  <si>
    <t>4</t>
  </si>
  <si>
    <t>Пільгове медичне обслуговування осіб, які постраждали внаслідок Чорнобильської катастрофи, за рахунок коштів субвенції з обласного бюджету місцевим бюджетам</t>
  </si>
  <si>
    <t>Соціальна підтримка осіб з інвалідністю</t>
  </si>
  <si>
    <t xml:space="preserve">Виплата компенсації  особам з інвалідністю на бензин, ремонт, технічне обслуговування автомобілів, мотоколясок і на транспортне обслуговування, за рахунок коштів субвенції з обласного бюджету місцевим бюджетам  </t>
  </si>
  <si>
    <t xml:space="preserve">Розробка плану заходів по задоволенню потреби мешканців громади в соціальних послугах </t>
  </si>
  <si>
    <t>розроблений план</t>
  </si>
  <si>
    <t xml:space="preserve">Проведення зовнішньої оцінки якості надання соціальних послуг у громаді </t>
  </si>
  <si>
    <t xml:space="preserve">Придбання матеріалів та обладнання для відділення денного перебування </t>
  </si>
  <si>
    <t xml:space="preserve">Соціальна реабілітація дітей з інвалідністю, які перебувають на обліку в Мирноградському центрі комплексної реабілітації осіб з інвалідністю.
</t>
  </si>
  <si>
    <t>Соціальна підтримка  громадян, які постраждали внаслідок Чорнобильської катастрофи</t>
  </si>
  <si>
    <t>2024 рік</t>
  </si>
  <si>
    <t>Розробка звіту про стратегічну екологічну оцінку документу державного планування</t>
  </si>
  <si>
    <t>Виконавчий комітет мирноградської міської ради                                  9 ДПРЗ Головного управління ДСНС України у Донецькій області</t>
  </si>
  <si>
    <t>Інші заходи у сфері соціального захисту населення</t>
  </si>
  <si>
    <t>Всього*</t>
  </si>
  <si>
    <t>* фінансування можливе в межах фінансових ресурсів міського бюджету з урахуванням чинного законодавства</t>
  </si>
  <si>
    <t>Заходи щодо забезпечення виконання завдань Програми економічного і соціального розвитку Мирноградської міської територіальної громади Донецької області на 2025 рік</t>
  </si>
  <si>
    <t>Інформаційно-роз'яснювальна робота з представниками бізнесу Мирноградської міської територіальної громади щодо дотримання вимог законодавства</t>
  </si>
  <si>
    <t xml:space="preserve">Інформаційно - консультаційні послуги з підтримки та розвитку малого та середнього бізнесу Мирноградської міської територіальної громади </t>
  </si>
  <si>
    <t>Забезпечення дотримання вимог Закону України “Про засади державної регуляторної політики у сфері господарської діяльності” при підготовці та прийнятті проєктів регуляторних актів</t>
  </si>
  <si>
    <t>Дотримання вимог чинного законодавства в сфері регуляторної політики,%</t>
  </si>
  <si>
    <t>Інформування населення громади щодо  державних, обласних та міських  програм розвитку області, впровадження реформ, ініційованих Президентом України, КМУ, місцевою владою, які спрямовані на поліпшення соціально-економічної ситуації в країні, регіоні та громаді, державних свят на засобах зовнішньої реклами (поклейки та розміщення постерів/афіш на біл-бордах та ін засобах зовнішньої реклами), шляхом розміщення у соціальних мережах Фейсбук, Інстаграм, Телеграм, офіційний сайт ММВА.</t>
  </si>
  <si>
    <t>Кількість рішень, прийнятих в поточному році щодо компенсації витрат роботодавця на оплату праці</t>
  </si>
  <si>
    <t>центр зайнятості, ПОУ</t>
  </si>
  <si>
    <t>Розгляд звернень</t>
  </si>
  <si>
    <t>Відзначенння кращих учнів"Випускник року 2024-2025"</t>
  </si>
  <si>
    <t>9/13</t>
  </si>
  <si>
    <t xml:space="preserve">Заходи з правової освіти та попередження правопорушень серед молоді </t>
  </si>
  <si>
    <t>11 /  8</t>
  </si>
  <si>
    <t xml:space="preserve">4  /  4  </t>
  </si>
  <si>
    <t>кількість змагань серед:      юнаків /    дівчат</t>
  </si>
  <si>
    <t xml:space="preserve"> кількість змагань серед:            юнаків / дівчат</t>
  </si>
  <si>
    <t>кількість змагань серед:              юнаків  /  дівчат</t>
  </si>
  <si>
    <t>7  /  4</t>
  </si>
  <si>
    <t xml:space="preserve"> -</t>
  </si>
  <si>
    <t>10</t>
  </si>
  <si>
    <t>2025 рік</t>
  </si>
  <si>
    <t>Мирноградська міська військова адміністрація, Виконавчий комітет Мирноградської міської ради, Центр надання адміністративних послуг</t>
  </si>
  <si>
    <t>Надання адміністративних послуг населенню</t>
  </si>
  <si>
    <t>кількість</t>
  </si>
  <si>
    <t>по мірі необхідності</t>
  </si>
  <si>
    <t>площа приміщення</t>
  </si>
  <si>
    <t>послуги з оренди майна</t>
  </si>
  <si>
    <t>Кількість робочих місць   /площа приміщення  /кВт/год  /м3</t>
  </si>
  <si>
    <t>відшкодування комунальних послуг</t>
  </si>
  <si>
    <t>кВт/год/м3</t>
  </si>
  <si>
    <t>оплата телекомунікаційних послуг</t>
  </si>
  <si>
    <t>Соціальна підтримка сімей з дітьми, малозабезпечених сімей та сімей до складу яких входять особи з інвалідністю</t>
  </si>
  <si>
    <t>Матеріальна допомога постраждалим внаслідок Чорнобильської катастрофи, у тому числі тим, які зареєстровані/задекларовані на території Донецької області та перемістились (евакуювалися) за її межі</t>
  </si>
  <si>
    <t>Соціальний захист осіб, які постраждали внаслідок вибухонебезпечних предметів</t>
  </si>
  <si>
    <t>Одноразова компенсація та щорічна допомога на оздоровлення особам з інвалідністю, дітям з інвалідністю, постраждалим внаслідок дії вибухонебезпечних предметів</t>
  </si>
  <si>
    <t xml:space="preserve">Забезпечення надання соціальних послуг населенню, що постраждали від вибухонебезпечних предметів </t>
  </si>
  <si>
    <t xml:space="preserve">Проведення роз’яснювальної роботи  серед населення щодо соціальних гарантій для осіб, постраждалих від вибухонебезпечних предметів </t>
  </si>
  <si>
    <t>кількість публікацій</t>
  </si>
  <si>
    <t>Проведення аналізу потреб осіб, які постраждали від вибухонебезпечних предметів, у соціальних послугах та допомозі (включаючи медичну, психологічну, професійну та соціальну допомогу)</t>
  </si>
  <si>
    <t>ІІ квартал 2025 року</t>
  </si>
  <si>
    <t>аналіз потреб</t>
  </si>
  <si>
    <t>Розробка заходів по задоволенню потреб осіб, які постраждали від вибухонебезпечних предметів, у соціальних послугах та допомозі (включаючи медичну, психологічну,професійну та соціальну допомогу)</t>
  </si>
  <si>
    <t xml:space="preserve">Визначення потреби наслення громади в наданні соціальних послуг </t>
  </si>
  <si>
    <t xml:space="preserve">Соціальний захист одиноких громадян похилого віку, осіб з інвалідністю, ветеранів війни та праці, які перебувають на обліку в Територіальному центрі соціального обслуговування  (надання соціальних послуг) м. Мирноград Донецької області
</t>
  </si>
  <si>
    <t>Територіальному центрі соціального обслуговування (надання соціальних послуг)                              м. Мирнограда Донецької області</t>
  </si>
  <si>
    <t>кількість осіб, які отримають послуги</t>
  </si>
  <si>
    <t xml:space="preserve">2.2.4. Підвищення якості життя людей, що потребують особливої соціально-медичної психологічної та реабілітаційної допомоги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</si>
  <si>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кількість дітей</t>
  </si>
  <si>
    <t>Разом за всіма розділами*</t>
  </si>
  <si>
    <t>5/5</t>
  </si>
  <si>
    <t>41/44</t>
  </si>
  <si>
    <t>1. - 3               2. - 15</t>
  </si>
  <si>
    <t>1. придбання ноутбуків                  2. придбання зарядних станцій</t>
  </si>
  <si>
    <t>1. - 4               2. - 4</t>
  </si>
  <si>
    <t>Продовження та розширення партнерських відносин  з питань  гуманітарного направлення для потреб релокованої громади</t>
  </si>
  <si>
    <t>Мирноградська міська військова адміністрація, Відділ з питань інноваційної політики та інвестиційної діяльності</t>
  </si>
  <si>
    <t>кількість створених відео-роліків</t>
  </si>
  <si>
    <t>Участь в онлайн-заходах, в т.ч. міжнародного характеру,  навчальних тренінгах, семінарах, форумах щодо відновлення та розвитку   території</t>
  </si>
  <si>
    <t xml:space="preserve">кількість відвіданих заходів;            </t>
  </si>
  <si>
    <t xml:space="preserve">10 од.            </t>
  </si>
  <si>
    <t>кількість сформованих звітів; кількість оприлюдненної інформації</t>
  </si>
  <si>
    <t>ВОЗ ММР</t>
  </si>
  <si>
    <t xml:space="preserve">семінари       лекції                      буклети     брошур                                                                                    осіб: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</si>
  <si>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7                     6                          50                  50                     440                                                             </t>
  </si>
  <si>
    <t>хлопців                                  дівчат</t>
  </si>
  <si>
    <t>215                                                225</t>
  </si>
  <si>
    <t xml:space="preserve">Забезпечення  проведення конкурсів для мешканців Мирноградської міської територіальної громади,    в тому числі: </t>
  </si>
  <si>
    <t xml:space="preserve">конкурс/  подарунки для сімей, дітей та молоді                                                                                                                                                                                                                                              </t>
  </si>
  <si>
    <t>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17</t>
  </si>
  <si>
    <t>8                                      9</t>
  </si>
  <si>
    <t xml:space="preserve">з нагоди відзначення Міжнародного Дня сім'ї та Дня матері </t>
  </si>
  <si>
    <t>травень 2025 року</t>
  </si>
  <si>
    <t xml:space="preserve">конкурс/   подарунки                          для сімей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</si>
  <si>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1                                        </t>
    </r>
    <r>
      <rPr>
        <sz val="11"/>
        <rFont val="Times New Roman"/>
        <family val="1"/>
        <charset val="204"/>
      </rPr>
      <t>5</t>
    </r>
  </si>
  <si>
    <t>2                                      3</t>
  </si>
  <si>
    <t>з нагоди відзначення Міжнародного Дня молоді</t>
  </si>
  <si>
    <t>серпень 2025 року</t>
  </si>
  <si>
    <t xml:space="preserve">конкурс/  подарунки                    для   молоді                                                                                                                                                                                                                              </t>
  </si>
  <si>
    <t xml:space="preserve">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                                                                                                                                                                                                                       </t>
  </si>
  <si>
    <t>5                                          4</t>
  </si>
  <si>
    <t>з нагоди відзначення  Дня Святого Миколая</t>
  </si>
  <si>
    <t>грудень 2025 року</t>
  </si>
  <si>
    <t xml:space="preserve">конкурс/  подарунки                    для   дітей                                                                                                                                                                                                                              </t>
  </si>
  <si>
    <t>1                                      3</t>
  </si>
  <si>
    <t>1                                     2</t>
  </si>
  <si>
    <t>Організація оздоровлення або відпочинку дітей, які потребують особливої соціальної уваги та підтримки</t>
  </si>
  <si>
    <t>Всього:</t>
  </si>
  <si>
    <t xml:space="preserve">Відшкодування підприємству абон. плати за користування квартирним телефоном пільгової категорії населення </t>
  </si>
  <si>
    <t xml:space="preserve">кількість осіб, які мають право на пільги з послуг зв'язку </t>
  </si>
  <si>
    <t xml:space="preserve">Забезпечення надання соціальних послуг </t>
  </si>
  <si>
    <t>Територіальному центрі соціального обслуговування (надання соціальних послуг)                                м. Мирнограда Донецької області</t>
  </si>
  <si>
    <t>послуг/ штатних працівників</t>
  </si>
  <si>
    <t>37/9,5</t>
  </si>
  <si>
    <t>Матеріально-технічне оснащення Територіального центру соціального обслуговування (надання соціальних послуг) м.Мирнограда Донецької област</t>
  </si>
  <si>
    <t>Забезпечення надання реабілітаційних послуг особам з інвалідністю та дітям з інвалідністю у 2025 році</t>
  </si>
  <si>
    <t>кількість осіб, які отримують послуги/кількість штатних працівників</t>
  </si>
  <si>
    <t>23/4,5</t>
  </si>
  <si>
    <t>2.3. Соціальний захист населення</t>
  </si>
  <si>
    <t>Ціль "Ефективне управління та безпека в умовах зовнішніх і внутрішніх викликів"</t>
  </si>
  <si>
    <t>2.1. Захист населення і територій  від надзвичайних ситуацій</t>
  </si>
  <si>
    <t>2.2. Захист прав і свобод громадян</t>
  </si>
  <si>
    <t>Сприяння покращенню матеріально технічної бази: 52 державної пожежно-рятувальної частини 9 державного пожежно-рятувального загону Головного управління ДСНС України у Донецькій області, в т.ч.:</t>
  </si>
  <si>
    <t>дизельне паливо / бензин А-95</t>
  </si>
  <si>
    <t>9000 л / 2000 л</t>
  </si>
  <si>
    <t>І. Матеріально - технічне оснащення</t>
  </si>
  <si>
    <t xml:space="preserve"> 3.1.1. Підвищення спроможності регіону попереджувати, реагувати та ліквідовувати  наслідки надзвичайних ситуацій</t>
  </si>
  <si>
    <t>забезпечення постійної готовності до виконання завдань за призначенням</t>
  </si>
  <si>
    <t>2.4. Захист прав дітей-сиріт та дітей, позбавлених батьківського піклування</t>
  </si>
  <si>
    <t>2.6. Формування спроможніх територіальних громад</t>
  </si>
  <si>
    <t xml:space="preserve">2.7. Заходи, пов'язані з наслідками військової агресії Російської Федерації на території громади. Підтримка внутрішньо переміщених осіб </t>
  </si>
  <si>
    <t>Організація і проведення поховань на території Добропільської територіальної громади померлих одиноких громадян, осіб без певного місця проживання, громадян, від поховання яких відмовилися рідні, знайдених невпізнаних трупів, які були зареєстровані та/або проживали чи були знайдені на території Мирноградської міської територіальної громади</t>
  </si>
  <si>
    <t>Мирноградська міська військова адміністрація</t>
  </si>
  <si>
    <t xml:space="preserve">кількість поховань </t>
  </si>
  <si>
    <t>2.5. Житлове господарство та комунальна інфраструктура</t>
  </si>
  <si>
    <t>Ціль "Якість життя та людський розвиток"</t>
  </si>
  <si>
    <t>2.8. Освіта</t>
  </si>
  <si>
    <t>2.9. Підтримка сім'ї, дітей та молоді</t>
  </si>
  <si>
    <t>2.10.  Охорона здоров'я</t>
  </si>
  <si>
    <t>2.11. Фізичне виховання  та спорт</t>
  </si>
  <si>
    <t>Ціль "Оновлена, конкурентоспроможна економіка"</t>
  </si>
  <si>
    <t>2.12. Розвиток зовнішньоекономічної діяльності, міжнародної і міжрегіональної співпраці</t>
  </si>
  <si>
    <t>2.13. Інвестиційна діяльність та розвиток інфраструктури</t>
  </si>
  <si>
    <t>2.14. Розвиток інформаційного простору. Забезпечення доступу до неупереджених джерел інформації.</t>
  </si>
  <si>
    <t>2.15. Розвиток підприємницького середовища</t>
  </si>
  <si>
    <t>2.16. Ринок праці. Зайнятість населення</t>
  </si>
  <si>
    <t xml:space="preserve"> 2.17. Розвиток ринку внутрішньої торгівлі та надання побутових послуг населенню. Захист прав споживачів.</t>
  </si>
  <si>
    <t>площа приміщення/гКал/кВт/год/м3</t>
  </si>
  <si>
    <t>84,6/12/24/2400</t>
  </si>
  <si>
    <t>гКал/кВт/год/м3</t>
  </si>
  <si>
    <t>12/24/ 2400</t>
  </si>
  <si>
    <t>кількість послуг з підключень/місяців надання послуг доступу</t>
  </si>
  <si>
    <t>1/12</t>
  </si>
  <si>
    <t>оплата послуг з утримання будинків та прибудинкових територій</t>
  </si>
  <si>
    <t xml:space="preserve">кількість послуг/місяців надання послуг </t>
  </si>
  <si>
    <t xml:space="preserve">Забезпечення функціонування резервного місця надання послуг соціального характеру Управлінням соціального захисту населення Мирноградської міської ради мешканцям Мирноградської міської територіальної громади за адресою м.Дніпро, вул.Воскресенська, б.41 </t>
  </si>
  <si>
    <t>165,2</t>
  </si>
  <si>
    <t>2/12</t>
  </si>
  <si>
    <t>Забезпечення Публічного простору підтримки мешканців Мирноградської міської територіальної громади  "З Мирноградом у серці"  гуманітарною допомогою у  вигляді комп'ютерного та технічного забезпечення</t>
  </si>
  <si>
    <t xml:space="preserve">Управління соціального захисту населення Мирноградської міської ради, Відділ з пиань інноваційної політики та інвестиційної діяльності Виконавчого комітету Мирноградської міської ради </t>
  </si>
  <si>
    <t xml:space="preserve">Проведення рейдів спрямованих на недопущення фактів мародерства на території обслуговування. </t>
  </si>
  <si>
    <t>СП, СКП відділення поліції №2 Покровського РУП ГУНП в області</t>
  </si>
  <si>
    <t>Здійснення заходів спрямованих на евакуацію мешканців міста на безпечну територію.</t>
  </si>
  <si>
    <t xml:space="preserve">Кількість рейдів </t>
  </si>
  <si>
    <t>СП, СКП відділення поліції №2 Покровського РУП ГУНП в області, СБУ в Донецькій області</t>
  </si>
  <si>
    <t xml:space="preserve">Перевірки власників зброї. </t>
  </si>
  <si>
    <t xml:space="preserve">Відділення поліції № 2 Покровського РУП ГУНП в області </t>
  </si>
  <si>
    <t>Проведення рейдів для забезпечення контролю щодо виявлення та документування продажу спиртних напоїв</t>
  </si>
  <si>
    <t>Проведення комплексу заходів щодо встановлення місця проживання раніше судимих осіб, які не прибули до визначеного місця проживання, та  адміннаглядних осіб, які залишили місце  проживання з метою ухилення від адміннагляду.   А також перевірка підоблікових осіб категорій  ФАН, АН за місцем мешкання, з метою проведення профілактичних бесід.</t>
  </si>
  <si>
    <t>відділення поліції №2 Покровського РУП ГУНП в області,  УДДУПВП</t>
  </si>
  <si>
    <t>Створення відео-сюжету про масштаби руйнування Мирноградської міської територіальної громади, з інформуванням про можливості здійснення допомоги постраждалому населенню та послідуючим висвітленням роліку в офіційних джерелах адміністрації</t>
  </si>
  <si>
    <t>кількість сімей</t>
  </si>
  <si>
    <t>Перевірка умов утримання та виховання дітей-сиріт та дітей, позбавлених батьківського піклування, надання допомоги з дотримання прав дітей, підвищення батьківського потенціалу, поповнення новими дітьми вже створених прийомних сімей чи дитячих будинків сімейного типу відповідно до законодавства</t>
  </si>
  <si>
    <t xml:space="preserve">Придбання свідоцтв про присвоєння (підвищення) робочої кваліфікації з додатками </t>
  </si>
  <si>
    <t>кількість свідоцтв з додатками</t>
  </si>
  <si>
    <t>135</t>
  </si>
  <si>
    <t xml:space="preserve">Відзначення міжнародних, державних, професійних свят та пам'ятних дат </t>
  </si>
  <si>
    <t>гравертони</t>
  </si>
  <si>
    <t>20</t>
  </si>
  <si>
    <t>кількість закладів</t>
  </si>
  <si>
    <t>6</t>
  </si>
  <si>
    <t>Встановлення, супровід та обслуговування комп'ютерних програм програмне забезпечення "КУРС: Школа"</t>
  </si>
  <si>
    <t>ВОЗ ММР            КНП "МЦПМСД"</t>
  </si>
  <si>
    <t>за адресою: м.Дніпро, вулиця Воскресенська, 41</t>
  </si>
  <si>
    <t>Оплата комунальних послуг та енергоносіїв</t>
  </si>
  <si>
    <t>водопостачання/водовідведення/електроенергія/експлуатаційні витрати та інше</t>
  </si>
  <si>
    <t>Оплата за оренду приміщення</t>
  </si>
  <si>
    <t>Загальна площа орендованого приміщення</t>
  </si>
  <si>
    <t>за адресою: м.Кропивницький, вулиця Віктора Чміленка, 73, оф.2</t>
  </si>
  <si>
    <t>водопостачання/водовідведення/електроенергія/газопостачання/вивіз ТПВ/утримання прибудинкової території</t>
  </si>
  <si>
    <t>Інші заходи у сфері охорони здоров'я</t>
  </si>
  <si>
    <t>1.1.1</t>
  </si>
  <si>
    <t>1.1.2</t>
  </si>
  <si>
    <t>Забезпечення безперебійного функціонування Мирноградської міської військової адміністрації та виконавчих органів Мирноградської міської ради  в умовах військового стану за адресою м. Павлоград, вул. Дніпровська 125/2:</t>
  </si>
  <si>
    <t>14421,3/192</t>
  </si>
  <si>
    <t>12/165,2/14421,3/19</t>
  </si>
  <si>
    <t>Фінансове управління Мирноградської міської ради</t>
  </si>
  <si>
    <t>Субвенція обласному бюджету на надання фінансової підтримки КП "Компанія "Вода Донбасу" для забезпечення здійснення витрат із заробітної плати та нарахувань на неї у 2025 році</t>
  </si>
  <si>
    <t>Реалізація інших заходів щодо соціально-економічного розвитку територій з можливістю перерозподілу за необхідності</t>
  </si>
  <si>
    <t xml:space="preserve">120 м³/120 м³/12050 Квт/год/784,8 м² </t>
  </si>
  <si>
    <t>65,4 м²</t>
  </si>
  <si>
    <t xml:space="preserve">120 м³/120 м³/4510 Квт/год/1115 м³ /12 м³ </t>
  </si>
  <si>
    <t>84,11 м²</t>
  </si>
  <si>
    <t>131,6 м²</t>
  </si>
  <si>
    <t>Оплата за оренду (нежитлового) складського приміщення за адресою: 
м. Кропивницький, вулиця Родникова, 88</t>
  </si>
  <si>
    <t>4од.;              20 од.</t>
  </si>
  <si>
    <t>Забезпечення функціонування додаткових місць надання медичних  послуг мешканцям Мирноградської міської територіальної закладами охорони первинного рівня громади, в тому числі</t>
  </si>
  <si>
    <t>2.1</t>
  </si>
  <si>
    <t>Інші заходи у сфері охорони здоров'я та задоволення медичних потреб населення (з подальшою можливістю перерозподілу за необхідністю)</t>
  </si>
  <si>
    <r>
      <t xml:space="preserve">Кількість діючих договорних документів /                                                                                   </t>
    </r>
    <r>
      <rPr>
        <sz val="12"/>
        <rFont val="Times New Roman"/>
        <family val="1"/>
        <charset val="204"/>
      </rPr>
      <t>кількість планованих укладань договорних документів</t>
    </r>
  </si>
  <si>
    <t xml:space="preserve"> 6/6 </t>
  </si>
  <si>
    <t xml:space="preserve"> Відділ з питань інноваційної політики та інвестиційної діяльності виконавчого комітету Мирноградської міської ради</t>
  </si>
  <si>
    <t>Мирноградська міська військова адміністрація,  виконавчий комітет Відділ з питань інноваційної політики та інвестиційної діяльності виконавчого комітету Мирноградської міської ради</t>
  </si>
  <si>
    <t>Мирноградська міська військова адміністрація,  Відділ з питань інноваційної політики та інвестиційної діяльності виконавчого комітету Мирноградської міської ради</t>
  </si>
  <si>
    <t>Моніторинг проєктів, які реалізуються за рахунок міжнародної технічної допомоги, міжнародних фінансових організацій в напрямку відновлення території, підтримки МСБ та населення,  подготовки щоквартальних звітів, оприлюднення інформації в офіційних джерелах адміністраці</t>
  </si>
  <si>
    <t>Інші завдання: Забезпечення іншої діяльності у сфері житлово-комунального господарства</t>
  </si>
  <si>
    <t>4.1.2. Підвищення екологічної свідомості населення</t>
  </si>
  <si>
    <t>2.17  "Охорона навколишнього природного середовища"</t>
  </si>
  <si>
    <t>НАУКА, ІНФОРМАЦІЯ, ОСВІТА ТА МОНІТОРИНГ ОХОРОНИ НАВКОЛИШНЬОГО ПРИРОДНОГО СЕРЕДОВИЩА</t>
  </si>
  <si>
    <t>Інші завдання: забезпечення реалізації  інших заходів охорони здоров'я</t>
  </si>
  <si>
    <t>Інші завдання: Забезпечення діяльності закладів охорони здоров'я</t>
  </si>
  <si>
    <t>Інші завдання: організація доступності послуг соціального характеру</t>
  </si>
  <si>
    <t>Інші завдання: організація оперативного управління</t>
  </si>
  <si>
    <t>Інші завдання: зміцнення соціальної єдності</t>
  </si>
  <si>
    <t>Інші завдання: підтримка економічної стабільності регіону</t>
  </si>
  <si>
    <t>Інші завдання: забезпечення гнучкості у використанні ресурсів</t>
  </si>
  <si>
    <t xml:space="preserve">Ціль "Екологічна безпека та збалансоване природокористування" </t>
  </si>
</sst>
</file>

<file path=xl/styles.xml><?xml version="1.0" encoding="utf-8"?>
<styleSheet xmlns="http://schemas.openxmlformats.org/spreadsheetml/2006/main">
  <numFmts count="6">
    <numFmt numFmtId="164" formatCode="#,##0.0"/>
    <numFmt numFmtId="165" formatCode="0.0"/>
    <numFmt numFmtId="166" formatCode="#,##0.000"/>
    <numFmt numFmtId="167" formatCode="0.000"/>
    <numFmt numFmtId="168" formatCode="#\ ##0.0"/>
    <numFmt numFmtId="169" formatCode="#\ ##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rgb="FF00206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7" fillId="0" borderId="0"/>
    <xf numFmtId="0" fontId="8" fillId="0" borderId="0"/>
    <xf numFmtId="0" fontId="2" fillId="0" borderId="0"/>
    <xf numFmtId="0" fontId="8" fillId="0" borderId="0"/>
    <xf numFmtId="0" fontId="3" fillId="0" borderId="0"/>
    <xf numFmtId="0" fontId="17" fillId="0" borderId="0"/>
    <xf numFmtId="0" fontId="1" fillId="0" borderId="0"/>
    <xf numFmtId="0" fontId="25" fillId="0" borderId="0"/>
  </cellStyleXfs>
  <cellXfs count="506">
    <xf numFmtId="0" fontId="0" fillId="0" borderId="0" xfId="0"/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vertical="top" wrapText="1"/>
    </xf>
    <xf numFmtId="165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165" fontId="5" fillId="2" borderId="0" xfId="0" applyNumberFormat="1" applyFont="1" applyFill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41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vertical="top" wrapText="1"/>
    </xf>
    <xf numFmtId="2" fontId="5" fillId="2" borderId="0" xfId="0" applyNumberFormat="1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165" fontId="4" fillId="2" borderId="8" xfId="0" applyNumberFormat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2" fontId="4" fillId="2" borderId="41" xfId="0" applyNumberFormat="1" applyFont="1" applyFill="1" applyBorder="1" applyAlignment="1">
      <alignment horizontal="center" vertical="top" wrapText="1"/>
    </xf>
    <xf numFmtId="165" fontId="5" fillId="2" borderId="41" xfId="0" applyNumberFormat="1" applyFont="1" applyFill="1" applyBorder="1" applyAlignment="1">
      <alignment horizontal="center" vertical="top" wrapText="1"/>
    </xf>
    <xf numFmtId="0" fontId="5" fillId="2" borderId="41" xfId="0" applyFont="1" applyFill="1" applyBorder="1" applyAlignment="1">
      <alignment horizontal="center" vertical="top"/>
    </xf>
    <xf numFmtId="2" fontId="5" fillId="2" borderId="41" xfId="0" applyNumberFormat="1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165" fontId="10" fillId="2" borderId="8" xfId="0" applyNumberFormat="1" applyFont="1" applyFill="1" applyBorder="1" applyAlignment="1">
      <alignment horizontal="center" vertical="top"/>
    </xf>
    <xf numFmtId="2" fontId="10" fillId="2" borderId="8" xfId="0" applyNumberFormat="1" applyFont="1" applyFill="1" applyBorder="1" applyAlignment="1">
      <alignment horizontal="center" vertical="top"/>
    </xf>
    <xf numFmtId="49" fontId="5" fillId="2" borderId="41" xfId="0" applyNumberFormat="1" applyFont="1" applyFill="1" applyBorder="1" applyAlignment="1">
      <alignment horizontal="center" vertical="top" wrapText="1"/>
    </xf>
    <xf numFmtId="2" fontId="5" fillId="2" borderId="41" xfId="0" applyNumberFormat="1" applyFont="1" applyFill="1" applyBorder="1" applyAlignment="1">
      <alignment horizontal="center" vertical="top" wrapText="1"/>
    </xf>
    <xf numFmtId="0" fontId="10" fillId="2" borderId="41" xfId="0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16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19" fillId="2" borderId="0" xfId="0" applyFont="1" applyFill="1" applyAlignment="1">
      <alignment horizontal="left" vertical="top" wrapText="1"/>
    </xf>
    <xf numFmtId="0" fontId="5" fillId="2" borderId="30" xfId="0" applyFont="1" applyFill="1" applyBorder="1" applyAlignment="1">
      <alignment horizontal="center" vertical="top"/>
    </xf>
    <xf numFmtId="0" fontId="5" fillId="2" borderId="44" xfId="0" applyFont="1" applyFill="1" applyBorder="1" applyAlignment="1">
      <alignment horizontal="center" vertical="top"/>
    </xf>
    <xf numFmtId="9" fontId="5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164" fontId="5" fillId="2" borderId="41" xfId="0" applyNumberFormat="1" applyFont="1" applyFill="1" applyBorder="1" applyAlignment="1">
      <alignment horizontal="center" vertical="top"/>
    </xf>
    <xf numFmtId="0" fontId="5" fillId="2" borderId="37" xfId="0" applyFont="1" applyFill="1" applyBorder="1" applyAlignment="1">
      <alignment horizontal="center" vertical="top" wrapText="1"/>
    </xf>
    <xf numFmtId="0" fontId="5" fillId="2" borderId="38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/>
    </xf>
    <xf numFmtId="2" fontId="4" fillId="2" borderId="2" xfId="0" applyNumberFormat="1" applyFont="1" applyFill="1" applyBorder="1" applyAlignment="1">
      <alignment horizontal="center" vertical="top"/>
    </xf>
    <xf numFmtId="49" fontId="6" fillId="2" borderId="41" xfId="0" applyNumberFormat="1" applyFont="1" applyFill="1" applyBorder="1" applyAlignment="1">
      <alignment horizontal="center" vertical="top" wrapText="1"/>
    </xf>
    <xf numFmtId="49" fontId="6" fillId="2" borderId="41" xfId="0" applyNumberFormat="1" applyFont="1" applyFill="1" applyBorder="1" applyAlignment="1">
      <alignment horizontal="center" vertical="top"/>
    </xf>
    <xf numFmtId="0" fontId="6" fillId="2" borderId="41" xfId="0" applyFont="1" applyFill="1" applyBorder="1" applyAlignment="1">
      <alignment horizontal="center" vertical="top" wrapText="1"/>
    </xf>
    <xf numFmtId="0" fontId="15" fillId="2" borderId="41" xfId="0" applyFont="1" applyFill="1" applyBorder="1" applyAlignment="1">
      <alignment horizontal="center" vertical="top" wrapText="1"/>
    </xf>
    <xf numFmtId="165" fontId="11" fillId="2" borderId="41" xfId="0" applyNumberFormat="1" applyFont="1" applyFill="1" applyBorder="1" applyAlignment="1">
      <alignment horizontal="center" vertical="top"/>
    </xf>
    <xf numFmtId="165" fontId="6" fillId="2" borderId="41" xfId="0" applyNumberFormat="1" applyFont="1" applyFill="1" applyBorder="1" applyAlignment="1">
      <alignment horizontal="center" vertical="top"/>
    </xf>
    <xf numFmtId="2" fontId="6" fillId="2" borderId="41" xfId="0" applyNumberFormat="1" applyFont="1" applyFill="1" applyBorder="1" applyAlignment="1">
      <alignment horizontal="center" vertical="top"/>
    </xf>
    <xf numFmtId="0" fontId="16" fillId="2" borderId="41" xfId="0" applyFont="1" applyFill="1" applyBorder="1" applyAlignment="1">
      <alignment horizontal="center" vertical="top"/>
    </xf>
    <xf numFmtId="165" fontId="20" fillId="2" borderId="41" xfId="0" applyNumberFormat="1" applyFont="1" applyFill="1" applyBorder="1" applyAlignment="1">
      <alignment horizontal="center" vertical="top" wrapText="1"/>
    </xf>
    <xf numFmtId="2" fontId="20" fillId="2" borderId="41" xfId="0" applyNumberFormat="1" applyFont="1" applyFill="1" applyBorder="1" applyAlignment="1">
      <alignment horizontal="center" vertical="top" wrapText="1"/>
    </xf>
    <xf numFmtId="165" fontId="4" fillId="2" borderId="41" xfId="0" applyNumberFormat="1" applyFont="1" applyFill="1" applyBorder="1" applyAlignment="1">
      <alignment horizontal="center" vertical="top" wrapText="1"/>
    </xf>
    <xf numFmtId="164" fontId="4" fillId="2" borderId="41" xfId="0" applyNumberFormat="1" applyFont="1" applyFill="1" applyBorder="1" applyAlignment="1">
      <alignment horizontal="center" vertical="top" wrapText="1"/>
    </xf>
    <xf numFmtId="0" fontId="16" fillId="2" borderId="0" xfId="0" applyFont="1" applyFill="1" applyAlignment="1">
      <alignment wrapText="1"/>
    </xf>
    <xf numFmtId="0" fontId="13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49" fontId="9" fillId="2" borderId="41" xfId="0" applyNumberFormat="1" applyFont="1" applyFill="1" applyBorder="1" applyAlignment="1">
      <alignment horizontal="center" vertical="top"/>
    </xf>
    <xf numFmtId="0" fontId="11" fillId="2" borderId="41" xfId="0" applyFont="1" applyFill="1" applyBorder="1" applyAlignment="1">
      <alignment horizontal="center" vertical="top" wrapText="1"/>
    </xf>
    <xf numFmtId="165" fontId="11" fillId="2" borderId="41" xfId="0" applyNumberFormat="1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65" fontId="16" fillId="2" borderId="0" xfId="0" applyNumberFormat="1" applyFont="1" applyFill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/>
    </xf>
    <xf numFmtId="0" fontId="5" fillId="2" borderId="41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vertical="top" wrapText="1"/>
    </xf>
    <xf numFmtId="0" fontId="5" fillId="5" borderId="0" xfId="0" applyFont="1" applyFill="1" applyAlignment="1">
      <alignment horizontal="left" vertical="top" wrapText="1"/>
    </xf>
    <xf numFmtId="0" fontId="5" fillId="5" borderId="0" xfId="0" applyFont="1" applyFill="1" applyAlignment="1">
      <alignment vertical="top" wrapText="1"/>
    </xf>
    <xf numFmtId="0" fontId="5" fillId="2" borderId="44" xfId="0" applyFont="1" applyFill="1" applyBorder="1" applyAlignment="1">
      <alignment horizontal="center" vertical="center" wrapText="1"/>
    </xf>
    <xf numFmtId="16" fontId="5" fillId="2" borderId="2" xfId="0" applyNumberFormat="1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left" vertical="top" wrapText="1"/>
    </xf>
    <xf numFmtId="1" fontId="5" fillId="2" borderId="44" xfId="0" applyNumberFormat="1" applyFont="1" applyFill="1" applyBorder="1" applyAlignment="1">
      <alignment horizontal="center" vertical="top" wrapText="1"/>
    </xf>
    <xf numFmtId="16" fontId="5" fillId="2" borderId="37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9" fontId="5" fillId="2" borderId="44" xfId="0" applyNumberFormat="1" applyFont="1" applyFill="1" applyBorder="1" applyAlignment="1" applyProtection="1">
      <alignment horizontal="center" vertical="top"/>
      <protection locked="0"/>
    </xf>
    <xf numFmtId="165" fontId="5" fillId="2" borderId="1" xfId="0" applyNumberFormat="1" applyFont="1" applyFill="1" applyBorder="1" applyAlignment="1" applyProtection="1">
      <alignment horizontal="center" vertical="top"/>
      <protection locked="0"/>
    </xf>
    <xf numFmtId="1" fontId="5" fillId="2" borderId="12" xfId="0" applyNumberFormat="1" applyFont="1" applyFill="1" applyBorder="1" applyAlignment="1">
      <alignment horizontal="center" vertical="top" wrapText="1"/>
    </xf>
    <xf numFmtId="165" fontId="5" fillId="2" borderId="2" xfId="0" applyNumberFormat="1" applyFont="1" applyFill="1" applyBorder="1" applyAlignment="1">
      <alignment horizontal="center" vertical="top"/>
    </xf>
    <xf numFmtId="165" fontId="5" fillId="2" borderId="13" xfId="0" applyNumberFormat="1" applyFont="1" applyFill="1" applyBorder="1" applyAlignment="1">
      <alignment horizontal="center" vertical="top"/>
    </xf>
    <xf numFmtId="1" fontId="5" fillId="2" borderId="56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/>
    </xf>
    <xf numFmtId="1" fontId="5" fillId="2" borderId="9" xfId="0" applyNumberFormat="1" applyFont="1" applyFill="1" applyBorder="1" applyAlignment="1">
      <alignment horizontal="center"/>
    </xf>
    <xf numFmtId="0" fontId="4" fillId="2" borderId="7" xfId="0" applyFont="1" applyFill="1" applyBorder="1"/>
    <xf numFmtId="0" fontId="4" fillId="2" borderId="59" xfId="0" applyFont="1" applyFill="1" applyBorder="1" applyAlignment="1">
      <alignment horizontal="center" vertical="top" wrapText="1"/>
    </xf>
    <xf numFmtId="0" fontId="5" fillId="2" borderId="60" xfId="0" applyFont="1" applyFill="1" applyBorder="1" applyAlignment="1">
      <alignment horizontal="center" vertical="top" wrapText="1"/>
    </xf>
    <xf numFmtId="165" fontId="5" fillId="2" borderId="60" xfId="0" applyNumberFormat="1" applyFont="1" applyFill="1" applyBorder="1" applyAlignment="1">
      <alignment horizontal="center" vertical="top" wrapText="1"/>
    </xf>
    <xf numFmtId="2" fontId="5" fillId="2" borderId="60" xfId="0" applyNumberFormat="1" applyFont="1" applyFill="1" applyBorder="1" applyAlignment="1">
      <alignment horizontal="center" vertical="top" wrapText="1"/>
    </xf>
    <xf numFmtId="3" fontId="5" fillId="2" borderId="60" xfId="0" applyNumberFormat="1" applyFont="1" applyFill="1" applyBorder="1" applyAlignment="1">
      <alignment horizontal="center" vertical="top" wrapText="1"/>
    </xf>
    <xf numFmtId="3" fontId="5" fillId="2" borderId="61" xfId="0" applyNumberFormat="1" applyFont="1" applyFill="1" applyBorder="1" applyAlignment="1">
      <alignment horizontal="center" vertical="top" wrapText="1"/>
    </xf>
    <xf numFmtId="0" fontId="5" fillId="2" borderId="60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2" fontId="9" fillId="2" borderId="0" xfId="0" applyNumberFormat="1" applyFont="1" applyFill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41" xfId="0" applyFont="1" applyFill="1" applyBorder="1" applyAlignment="1">
      <alignment horizontal="left" vertical="top" wrapText="1"/>
    </xf>
    <xf numFmtId="0" fontId="4" fillId="2" borderId="41" xfId="0" applyFont="1" applyFill="1" applyBorder="1" applyAlignment="1">
      <alignment horizontal="left" vertical="top" wrapText="1"/>
    </xf>
    <xf numFmtId="0" fontId="11" fillId="2" borderId="4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164" fontId="12" fillId="2" borderId="44" xfId="0" applyNumberFormat="1" applyFont="1" applyFill="1" applyBorder="1" applyAlignment="1">
      <alignment horizontal="center" vertical="center" wrapText="1"/>
    </xf>
    <xf numFmtId="165" fontId="12" fillId="2" borderId="4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44" xfId="0" applyNumberFormat="1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 shrinkToFit="1"/>
    </xf>
    <xf numFmtId="164" fontId="16" fillId="2" borderId="0" xfId="0" applyNumberFormat="1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2" fillId="4" borderId="1" xfId="7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49" fontId="5" fillId="2" borderId="32" xfId="0" applyNumberFormat="1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165" fontId="5" fillId="2" borderId="32" xfId="0" applyNumberFormat="1" applyFont="1" applyFill="1" applyBorder="1" applyAlignment="1">
      <alignment horizontal="center" vertical="center" wrapText="1"/>
    </xf>
    <xf numFmtId="2" fontId="5" fillId="2" borderId="3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2" borderId="32" xfId="0" applyNumberFormat="1" applyFont="1" applyFill="1" applyBorder="1" applyAlignment="1">
      <alignment horizontal="center" vertical="center" wrapText="1"/>
    </xf>
    <xf numFmtId="2" fontId="4" fillId="2" borderId="32" xfId="0" applyNumberFormat="1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4" fontId="9" fillId="2" borderId="41" xfId="0" applyNumberFormat="1" applyFont="1" applyFill="1" applyBorder="1" applyAlignment="1">
      <alignment horizontal="center" vertical="center"/>
    </xf>
    <xf numFmtId="166" fontId="5" fillId="2" borderId="41" xfId="0" applyNumberFormat="1" applyFont="1" applyFill="1" applyBorder="1" applyAlignment="1">
      <alignment horizontal="center" vertical="center"/>
    </xf>
    <xf numFmtId="164" fontId="5" fillId="2" borderId="41" xfId="6" applyNumberFormat="1" applyFont="1" applyFill="1" applyBorder="1" applyAlignment="1">
      <alignment horizontal="center" vertical="center"/>
    </xf>
    <xf numFmtId="165" fontId="5" fillId="2" borderId="41" xfId="0" applyNumberFormat="1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top" wrapText="1"/>
    </xf>
    <xf numFmtId="0" fontId="5" fillId="0" borderId="41" xfId="0" applyFont="1" applyBorder="1" applyAlignment="1">
      <alignment horizontal="center" vertical="top" wrapText="1"/>
    </xf>
    <xf numFmtId="164" fontId="5" fillId="2" borderId="41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top"/>
    </xf>
    <xf numFmtId="2" fontId="4" fillId="2" borderId="8" xfId="0" applyNumberFormat="1" applyFont="1" applyFill="1" applyBorder="1" applyAlignment="1">
      <alignment horizontal="center" vertical="top"/>
    </xf>
    <xf numFmtId="0" fontId="9" fillId="2" borderId="41" xfId="0" applyFont="1" applyFill="1" applyBorder="1" applyAlignment="1">
      <alignment vertical="top" wrapText="1"/>
    </xf>
    <xf numFmtId="167" fontId="5" fillId="2" borderId="41" xfId="0" applyNumberFormat="1" applyFont="1" applyFill="1" applyBorder="1" applyAlignment="1">
      <alignment horizontal="center" vertical="center" wrapText="1"/>
    </xf>
    <xf numFmtId="1" fontId="5" fillId="2" borderId="41" xfId="0" applyNumberFormat="1" applyFont="1" applyFill="1" applyBorder="1" applyAlignment="1">
      <alignment horizontal="center" vertical="top" wrapText="1"/>
    </xf>
    <xf numFmtId="0" fontId="14" fillId="2" borderId="41" xfId="0" applyFont="1" applyFill="1" applyBorder="1" applyAlignment="1">
      <alignment vertical="top" wrapText="1"/>
    </xf>
    <xf numFmtId="165" fontId="5" fillId="2" borderId="41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top" wrapText="1"/>
    </xf>
    <xf numFmtId="0" fontId="0" fillId="2" borderId="0" xfId="0" applyFont="1" applyFill="1"/>
    <xf numFmtId="165" fontId="5" fillId="0" borderId="0" xfId="0" applyNumberFormat="1" applyFont="1" applyAlignment="1">
      <alignment horizontal="center" vertical="top" wrapText="1"/>
    </xf>
    <xf numFmtId="0" fontId="0" fillId="5" borderId="0" xfId="0" applyFont="1" applyFill="1"/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5" fillId="2" borderId="8" xfId="2" applyFont="1" applyFill="1" applyBorder="1" applyAlignment="1">
      <alignment horizontal="center" vertical="top" wrapText="1"/>
    </xf>
    <xf numFmtId="0" fontId="4" fillId="2" borderId="8" xfId="2" applyFont="1" applyFill="1" applyBorder="1" applyAlignment="1">
      <alignment horizontal="left" vertical="top" wrapText="1"/>
    </xf>
    <xf numFmtId="0" fontId="22" fillId="2" borderId="8" xfId="0" applyFont="1" applyFill="1" applyBorder="1" applyAlignment="1">
      <alignment horizontal="center" vertical="top" wrapText="1"/>
    </xf>
    <xf numFmtId="164" fontId="22" fillId="2" borderId="8" xfId="0" applyNumberFormat="1" applyFont="1" applyFill="1" applyBorder="1" applyAlignment="1">
      <alignment horizontal="center" vertical="top" wrapText="1"/>
    </xf>
    <xf numFmtId="164" fontId="10" fillId="2" borderId="8" xfId="2" applyNumberFormat="1" applyFont="1" applyFill="1" applyBorder="1" applyAlignment="1">
      <alignment horizontal="center" vertical="top" wrapText="1"/>
    </xf>
    <xf numFmtId="164" fontId="4" fillId="2" borderId="8" xfId="2" applyNumberFormat="1" applyFont="1" applyFill="1" applyBorder="1" applyAlignment="1">
      <alignment horizontal="center" vertical="top" wrapText="1"/>
    </xf>
    <xf numFmtId="3" fontId="5" fillId="2" borderId="9" xfId="2" applyNumberFormat="1" applyFont="1" applyFill="1" applyBorder="1" applyAlignment="1">
      <alignment horizontal="center" vertical="top" wrapText="1"/>
    </xf>
    <xf numFmtId="0" fontId="23" fillId="3" borderId="50" xfId="0" applyFont="1" applyFill="1" applyBorder="1" applyAlignment="1">
      <alignment horizontal="center" vertical="top" wrapText="1"/>
    </xf>
    <xf numFmtId="165" fontId="23" fillId="3" borderId="66" xfId="0" applyNumberFormat="1" applyFont="1" applyFill="1" applyBorder="1" applyAlignment="1">
      <alignment horizontal="center" vertical="top" wrapText="1"/>
    </xf>
    <xf numFmtId="0" fontId="23" fillId="3" borderId="67" xfId="0" applyFont="1" applyFill="1" applyBorder="1" applyAlignment="1">
      <alignment horizontal="center" vertical="top" wrapText="1"/>
    </xf>
    <xf numFmtId="0" fontId="23" fillId="0" borderId="0" xfId="0" applyFont="1" applyAlignment="1">
      <alignment horizontal="left" vertical="top" wrapText="1"/>
    </xf>
    <xf numFmtId="0" fontId="23" fillId="0" borderId="0" xfId="0" applyFont="1" applyAlignment="1">
      <alignment vertical="top" wrapText="1"/>
    </xf>
    <xf numFmtId="0" fontId="0" fillId="0" borderId="0" xfId="0" applyFont="1" applyAlignment="1"/>
    <xf numFmtId="0" fontId="23" fillId="3" borderId="50" xfId="0" applyFont="1" applyFill="1" applyBorder="1" applyAlignment="1">
      <alignment horizontal="center" vertical="center" wrapText="1"/>
    </xf>
    <xf numFmtId="165" fontId="23" fillId="3" borderId="66" xfId="0" applyNumberFormat="1" applyFont="1" applyFill="1" applyBorder="1" applyAlignment="1">
      <alignment horizontal="center" vertical="center" wrapText="1"/>
    </xf>
    <xf numFmtId="0" fontId="23" fillId="3" borderId="67" xfId="0" applyFont="1" applyFill="1" applyBorder="1" applyAlignment="1">
      <alignment horizontal="center" vertical="center" wrapText="1"/>
    </xf>
    <xf numFmtId="0" fontId="23" fillId="3" borderId="66" xfId="0" applyFont="1" applyFill="1" applyBorder="1" applyAlignment="1">
      <alignment horizontal="center" vertical="top" wrapText="1"/>
    </xf>
    <xf numFmtId="0" fontId="23" fillId="0" borderId="50" xfId="0" applyFont="1" applyBorder="1" applyAlignment="1">
      <alignment horizontal="center" vertical="center" wrapText="1"/>
    </xf>
    <xf numFmtId="0" fontId="23" fillId="3" borderId="66" xfId="0" applyFont="1" applyFill="1" applyBorder="1" applyAlignment="1">
      <alignment horizontal="center" vertical="center" wrapText="1"/>
    </xf>
    <xf numFmtId="165" fontId="23" fillId="3" borderId="50" xfId="0" applyNumberFormat="1" applyFont="1" applyFill="1" applyBorder="1" applyAlignment="1">
      <alignment horizontal="center" vertical="center" wrapText="1"/>
    </xf>
    <xf numFmtId="165" fontId="23" fillId="0" borderId="50" xfId="0" applyNumberFormat="1" applyFont="1" applyBorder="1" applyAlignment="1">
      <alignment horizontal="center" vertical="center" wrapText="1"/>
    </xf>
    <xf numFmtId="0" fontId="4" fillId="2" borderId="31" xfId="2" applyFont="1" applyFill="1" applyBorder="1" applyAlignment="1">
      <alignment horizontal="center" vertical="top" wrapText="1"/>
    </xf>
    <xf numFmtId="165" fontId="10" fillId="2" borderId="4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62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41" xfId="9" applyFont="1" applyFill="1" applyBorder="1" applyAlignment="1">
      <alignment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top" wrapText="1"/>
    </xf>
    <xf numFmtId="49" fontId="5" fillId="2" borderId="62" xfId="2" applyNumberFormat="1" applyFont="1" applyFill="1" applyBorder="1" applyAlignment="1">
      <alignment horizontal="center" vertical="center" wrapText="1"/>
    </xf>
    <xf numFmtId="0" fontId="5" fillId="2" borderId="41" xfId="2" applyFont="1" applyFill="1" applyBorder="1" applyAlignment="1">
      <alignment horizontal="center" vertical="center" wrapText="1"/>
    </xf>
    <xf numFmtId="165" fontId="9" fillId="2" borderId="41" xfId="6" applyNumberFormat="1" applyFont="1" applyFill="1" applyBorder="1" applyAlignment="1">
      <alignment horizontal="center" vertical="center" wrapText="1"/>
    </xf>
    <xf numFmtId="0" fontId="5" fillId="2" borderId="62" xfId="2" applyFont="1" applyFill="1" applyBorder="1" applyAlignment="1">
      <alignment horizontal="center" vertical="top" wrapText="1"/>
    </xf>
    <xf numFmtId="0" fontId="6" fillId="2" borderId="62" xfId="2" applyFont="1" applyFill="1" applyBorder="1" applyAlignment="1">
      <alignment horizontal="left" vertical="center" wrapText="1"/>
    </xf>
    <xf numFmtId="165" fontId="24" fillId="2" borderId="41" xfId="6" applyNumberFormat="1" applyFont="1" applyFill="1" applyBorder="1" applyAlignment="1">
      <alignment horizontal="center" vertical="center" wrapText="1"/>
    </xf>
    <xf numFmtId="0" fontId="5" fillId="2" borderId="41" xfId="2" applyFont="1" applyFill="1" applyBorder="1" applyAlignment="1">
      <alignment horizontal="left" vertical="center" wrapText="1"/>
    </xf>
    <xf numFmtId="168" fontId="5" fillId="2" borderId="41" xfId="2" applyNumberFormat="1" applyFont="1" applyFill="1" applyBorder="1" applyAlignment="1">
      <alignment horizontal="center" vertical="center" wrapText="1"/>
    </xf>
    <xf numFmtId="165" fontId="5" fillId="2" borderId="41" xfId="2" applyNumberFormat="1" applyFont="1" applyFill="1" applyBorder="1" applyAlignment="1">
      <alignment horizontal="center" vertical="center" wrapText="1"/>
    </xf>
    <xf numFmtId="2" fontId="5" fillId="2" borderId="41" xfId="2" applyNumberFormat="1" applyFont="1" applyFill="1" applyBorder="1" applyAlignment="1" applyProtection="1">
      <alignment horizontal="center" vertical="center" wrapText="1"/>
      <protection locked="0"/>
    </xf>
    <xf numFmtId="169" fontId="5" fillId="2" borderId="41" xfId="2" applyNumberFormat="1" applyFont="1" applyFill="1" applyBorder="1" applyAlignment="1">
      <alignment horizontal="center" vertical="center" wrapText="1"/>
    </xf>
    <xf numFmtId="0" fontId="9" fillId="2" borderId="62" xfId="2" applyFont="1" applyFill="1" applyBorder="1" applyAlignment="1">
      <alignment horizontal="left" vertical="center" wrapText="1"/>
    </xf>
    <xf numFmtId="164" fontId="5" fillId="2" borderId="37" xfId="2" applyNumberFormat="1" applyFont="1" applyFill="1" applyBorder="1" applyAlignment="1">
      <alignment horizontal="center" vertical="center" wrapText="1"/>
    </xf>
    <xf numFmtId="168" fontId="6" fillId="2" borderId="41" xfId="2" applyNumberFormat="1" applyFont="1" applyFill="1" applyBorder="1" applyAlignment="1">
      <alignment horizontal="center" vertical="center" wrapText="1"/>
    </xf>
    <xf numFmtId="2" fontId="5" fillId="2" borderId="62" xfId="2" applyNumberFormat="1" applyFont="1" applyFill="1" applyBorder="1" applyAlignment="1" applyProtection="1">
      <alignment horizontal="center" vertical="center" wrapText="1"/>
      <protection locked="0"/>
    </xf>
    <xf numFmtId="164" fontId="9" fillId="2" borderId="62" xfId="2" applyNumberFormat="1" applyFont="1" applyFill="1" applyBorder="1" applyAlignment="1">
      <alignment horizontal="center" vertical="center" wrapText="1"/>
    </xf>
    <xf numFmtId="165" fontId="9" fillId="2" borderId="62" xfId="2" applyNumberFormat="1" applyFont="1" applyFill="1" applyBorder="1" applyAlignment="1">
      <alignment horizontal="center" vertical="center" wrapText="1"/>
    </xf>
    <xf numFmtId="2" fontId="9" fillId="2" borderId="62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62" xfId="2" applyFont="1" applyFill="1" applyBorder="1" applyAlignment="1">
      <alignment horizontal="left" vertical="center" wrapText="1"/>
    </xf>
    <xf numFmtId="0" fontId="4" fillId="2" borderId="18" xfId="2" applyFont="1" applyFill="1" applyBorder="1" applyAlignment="1">
      <alignment horizontal="left" vertical="top" wrapText="1"/>
    </xf>
    <xf numFmtId="49" fontId="4" fillId="2" borderId="41" xfId="2" applyNumberFormat="1" applyFont="1" applyFill="1" applyBorder="1" applyAlignment="1">
      <alignment horizontal="center" vertical="center" wrapText="1"/>
    </xf>
    <xf numFmtId="0" fontId="4" fillId="2" borderId="41" xfId="2" applyFont="1" applyFill="1" applyBorder="1" applyAlignment="1">
      <alignment horizontal="left" vertical="center" wrapText="1"/>
    </xf>
    <xf numFmtId="0" fontId="4" fillId="2" borderId="41" xfId="2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165" fontId="10" fillId="2" borderId="41" xfId="6" applyNumberFormat="1" applyFont="1" applyFill="1" applyBorder="1" applyAlignment="1">
      <alignment horizontal="center" vertical="top" wrapText="1"/>
    </xf>
    <xf numFmtId="165" fontId="4" fillId="2" borderId="41" xfId="2" applyNumberFormat="1" applyFont="1" applyFill="1" applyBorder="1" applyAlignment="1">
      <alignment horizontal="center" vertical="top" wrapText="1"/>
    </xf>
    <xf numFmtId="2" fontId="4" fillId="2" borderId="41" xfId="2" applyNumberFormat="1" applyFont="1" applyFill="1" applyBorder="1" applyAlignment="1" applyProtection="1">
      <alignment horizontal="center" vertical="top" wrapText="1"/>
      <protection locked="0"/>
    </xf>
    <xf numFmtId="3" fontId="4" fillId="2" borderId="12" xfId="2" applyNumberFormat="1" applyFont="1" applyFill="1" applyBorder="1" applyAlignment="1">
      <alignment horizontal="center" vertical="center" wrapText="1"/>
    </xf>
    <xf numFmtId="0" fontId="11" fillId="2" borderId="17" xfId="2" applyFont="1" applyFill="1" applyBorder="1" applyAlignment="1">
      <alignment horizontal="center" vertical="top" wrapText="1"/>
    </xf>
    <xf numFmtId="49" fontId="11" fillId="2" borderId="62" xfId="2" applyNumberFormat="1" applyFont="1" applyFill="1" applyBorder="1" applyAlignment="1">
      <alignment horizontal="center" vertical="top" wrapText="1"/>
    </xf>
    <xf numFmtId="49" fontId="5" fillId="2" borderId="62" xfId="2" applyNumberFormat="1" applyFont="1" applyFill="1" applyBorder="1" applyAlignment="1">
      <alignment horizontal="center" vertical="top" wrapText="1"/>
    </xf>
    <xf numFmtId="0" fontId="9" fillId="2" borderId="62" xfId="2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5" fillId="2" borderId="41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 wrapText="1"/>
    </xf>
    <xf numFmtId="165" fontId="9" fillId="2" borderId="41" xfId="0" applyNumberFormat="1" applyFont="1" applyFill="1" applyBorder="1" applyAlignment="1">
      <alignment horizontal="center" vertical="center"/>
    </xf>
    <xf numFmtId="2" fontId="9" fillId="2" borderId="4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49" fontId="5" fillId="2" borderId="4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165" fontId="16" fillId="2" borderId="0" xfId="0" applyNumberFormat="1" applyFont="1" applyFill="1" applyAlignment="1">
      <alignment vertical="center" wrapText="1"/>
    </xf>
    <xf numFmtId="2" fontId="5" fillId="2" borderId="41" xfId="0" applyNumberFormat="1" applyFont="1" applyFill="1" applyBorder="1" applyAlignment="1">
      <alignment horizontal="center" vertical="center"/>
    </xf>
    <xf numFmtId="49" fontId="5" fillId="2" borderId="41" xfId="0" applyNumberFormat="1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 wrapText="1"/>
    </xf>
    <xf numFmtId="49" fontId="9" fillId="3" borderId="50" xfId="0" applyNumberFormat="1" applyFont="1" applyFill="1" applyBorder="1" applyAlignment="1">
      <alignment horizontal="center" vertical="center"/>
    </xf>
    <xf numFmtId="2" fontId="4" fillId="2" borderId="41" xfId="0" applyNumberFormat="1" applyFont="1" applyFill="1" applyBorder="1" applyAlignment="1">
      <alignment horizontal="center" vertical="center"/>
    </xf>
    <xf numFmtId="164" fontId="4" fillId="2" borderId="41" xfId="0" applyNumberFormat="1" applyFont="1" applyFill="1" applyBorder="1" applyAlignment="1">
      <alignment horizontal="center" vertical="center"/>
    </xf>
    <xf numFmtId="2" fontId="4" fillId="2" borderId="41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top" wrapText="1"/>
    </xf>
    <xf numFmtId="164" fontId="5" fillId="2" borderId="62" xfId="2" applyNumberFormat="1" applyFont="1" applyFill="1" applyBorder="1" applyAlignment="1">
      <alignment horizontal="center" vertical="center" wrapText="1"/>
    </xf>
    <xf numFmtId="2" fontId="12" fillId="2" borderId="62" xfId="2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62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left" vertical="top" wrapText="1"/>
    </xf>
    <xf numFmtId="165" fontId="4" fillId="2" borderId="44" xfId="0" applyNumberFormat="1" applyFont="1" applyFill="1" applyBorder="1" applyAlignment="1">
      <alignment horizontal="center" vertical="top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41" xfId="2" applyNumberFormat="1" applyFont="1" applyFill="1" applyBorder="1" applyAlignment="1">
      <alignment horizontal="center" vertical="center" wrapText="1"/>
    </xf>
    <xf numFmtId="0" fontId="23" fillId="2" borderId="5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top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39" xfId="2" applyFont="1" applyFill="1" applyBorder="1" applyAlignment="1">
      <alignment horizontal="center" vertical="top" wrapText="1"/>
    </xf>
    <xf numFmtId="0" fontId="14" fillId="2" borderId="6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top" wrapText="1"/>
    </xf>
    <xf numFmtId="0" fontId="4" fillId="2" borderId="17" xfId="2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top"/>
    </xf>
    <xf numFmtId="0" fontId="4" fillId="2" borderId="7" xfId="2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165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top"/>
    </xf>
    <xf numFmtId="0" fontId="10" fillId="2" borderId="62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 wrapText="1"/>
    </xf>
    <xf numFmtId="0" fontId="10" fillId="2" borderId="63" xfId="0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top" wrapText="1"/>
    </xf>
    <xf numFmtId="14" fontId="4" fillId="2" borderId="44" xfId="0" applyNumberFormat="1" applyFont="1" applyFill="1" applyBorder="1" applyAlignment="1">
      <alignment horizontal="center" vertical="top" wrapText="1"/>
    </xf>
    <xf numFmtId="14" fontId="4" fillId="2" borderId="13" xfId="0" applyNumberFormat="1" applyFont="1" applyFill="1" applyBorder="1" applyAlignment="1">
      <alignment horizontal="center" vertical="top" wrapText="1"/>
    </xf>
    <xf numFmtId="0" fontId="11" fillId="2" borderId="1" xfId="2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horizontal="center" vertical="top" wrapText="1"/>
    </xf>
    <xf numFmtId="0" fontId="5" fillId="2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58" xfId="2" applyFont="1" applyFill="1" applyBorder="1" applyAlignment="1">
      <alignment horizontal="center" vertical="top" wrapText="1"/>
    </xf>
    <xf numFmtId="0" fontId="4" fillId="2" borderId="39" xfId="2" applyFont="1" applyFill="1" applyBorder="1" applyAlignment="1">
      <alignment horizontal="center" vertical="top" wrapText="1"/>
    </xf>
    <xf numFmtId="49" fontId="5" fillId="2" borderId="62" xfId="2" applyNumberFormat="1" applyFont="1" applyFill="1" applyBorder="1" applyAlignment="1">
      <alignment horizontal="center" vertical="center" wrapText="1"/>
    </xf>
    <xf numFmtId="49" fontId="5" fillId="2" borderId="13" xfId="2" applyNumberFormat="1" applyFont="1" applyFill="1" applyBorder="1" applyAlignment="1">
      <alignment horizontal="center" vertical="center" wrapText="1"/>
    </xf>
    <xf numFmtId="49" fontId="5" fillId="2" borderId="63" xfId="2" applyNumberFormat="1" applyFont="1" applyFill="1" applyBorder="1" applyAlignment="1">
      <alignment horizontal="center" vertical="center" wrapText="1"/>
    </xf>
    <xf numFmtId="0" fontId="5" fillId="2" borderId="62" xfId="2" applyFont="1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center" wrapText="1"/>
    </xf>
    <xf numFmtId="0" fontId="5" fillId="2" borderId="63" xfId="2" applyFont="1" applyFill="1" applyBorder="1" applyAlignment="1">
      <alignment horizontal="center" vertical="center" wrapText="1"/>
    </xf>
    <xf numFmtId="165" fontId="5" fillId="2" borderId="44" xfId="0" applyNumberFormat="1" applyFont="1" applyFill="1" applyBorder="1" applyAlignment="1">
      <alignment horizontal="center" vertical="top" wrapText="1"/>
    </xf>
    <xf numFmtId="165" fontId="5" fillId="2" borderId="2" xfId="0" applyNumberFormat="1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165" fontId="5" fillId="2" borderId="1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center" vertical="top"/>
    </xf>
    <xf numFmtId="0" fontId="11" fillId="2" borderId="48" xfId="0" applyFont="1" applyFill="1" applyBorder="1" applyAlignment="1">
      <alignment horizontal="center" vertical="top"/>
    </xf>
    <xf numFmtId="0" fontId="11" fillId="2" borderId="49" xfId="0" applyFont="1" applyFill="1" applyBorder="1" applyAlignment="1">
      <alignment horizontal="center" vertical="top"/>
    </xf>
    <xf numFmtId="0" fontId="4" fillId="2" borderId="24" xfId="0" applyFont="1" applyFill="1" applyBorder="1" applyAlignment="1">
      <alignment horizontal="center" vertical="top"/>
    </xf>
    <xf numFmtId="0" fontId="4" fillId="2" borderId="25" xfId="0" applyFont="1" applyFill="1" applyBorder="1" applyAlignment="1">
      <alignment horizontal="center" vertical="top"/>
    </xf>
    <xf numFmtId="0" fontId="4" fillId="2" borderId="26" xfId="0" applyFont="1" applyFill="1" applyBorder="1" applyAlignment="1">
      <alignment horizontal="center" vertical="top"/>
    </xf>
    <xf numFmtId="0" fontId="4" fillId="2" borderId="36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45" xfId="0" applyFont="1" applyFill="1" applyBorder="1" applyAlignment="1">
      <alignment horizontal="center" vertical="top" wrapText="1"/>
    </xf>
    <xf numFmtId="0" fontId="18" fillId="2" borderId="18" xfId="0" applyFont="1" applyFill="1" applyBorder="1" applyAlignment="1">
      <alignment horizontal="center" vertical="top" wrapText="1"/>
    </xf>
    <xf numFmtId="0" fontId="9" fillId="2" borderId="6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9" fillId="2" borderId="62" xfId="0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0" fontId="4" fillId="2" borderId="29" xfId="0" applyFont="1" applyFill="1" applyBorder="1" applyAlignment="1">
      <alignment horizontal="center" vertical="top" wrapText="1"/>
    </xf>
    <xf numFmtId="0" fontId="13" fillId="2" borderId="52" xfId="0" applyFont="1" applyFill="1" applyBorder="1" applyAlignment="1">
      <alignment horizontal="center" vertical="top" wrapText="1"/>
    </xf>
    <xf numFmtId="0" fontId="13" fillId="2" borderId="25" xfId="0" applyFont="1" applyFill="1" applyBorder="1" applyAlignment="1">
      <alignment horizontal="center" vertical="top" wrapText="1"/>
    </xf>
    <xf numFmtId="0" fontId="13" fillId="2" borderId="53" xfId="0" applyFont="1" applyFill="1" applyBorder="1" applyAlignment="1">
      <alignment horizontal="center" vertical="top" wrapText="1"/>
    </xf>
    <xf numFmtId="0" fontId="13" fillId="2" borderId="38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3" fillId="2" borderId="39" xfId="0" applyFont="1" applyFill="1" applyBorder="1" applyAlignment="1">
      <alignment horizontal="center" vertical="top" wrapText="1"/>
    </xf>
    <xf numFmtId="0" fontId="5" fillId="2" borderId="4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5" fillId="2" borderId="44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5" fontId="4" fillId="2" borderId="44" xfId="0" applyNumberFormat="1" applyFont="1" applyFill="1" applyBorder="1" applyAlignment="1">
      <alignment horizontal="center" vertical="center" wrapText="1"/>
    </xf>
    <xf numFmtId="2" fontId="4" fillId="2" borderId="44" xfId="0" applyNumberFormat="1" applyFont="1" applyFill="1" applyBorder="1" applyAlignment="1">
      <alignment horizontal="center" vertical="center" wrapText="1"/>
    </xf>
    <xf numFmtId="2" fontId="0" fillId="2" borderId="2" xfId="0" applyNumberFormat="1" applyFont="1" applyFill="1" applyBorder="1" applyAlignment="1">
      <alignment horizontal="center" vertical="center" wrapText="1"/>
    </xf>
    <xf numFmtId="49" fontId="5" fillId="2" borderId="4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3" fillId="2" borderId="44" xfId="0" applyNumberFormat="1" applyFont="1" applyFill="1" applyBorder="1" applyAlignment="1">
      <alignment horizontal="center" vertical="center" wrapText="1"/>
    </xf>
    <xf numFmtId="164" fontId="13" fillId="2" borderId="13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2" fillId="2" borderId="44" xfId="0" applyNumberFormat="1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11" fillId="2" borderId="20" xfId="2" applyFont="1" applyFill="1" applyBorder="1" applyAlignment="1">
      <alignment horizontal="center" vertical="top" wrapText="1"/>
    </xf>
    <xf numFmtId="0" fontId="11" fillId="2" borderId="3" xfId="2" applyFont="1" applyFill="1" applyBorder="1" applyAlignment="1">
      <alignment horizontal="center" vertical="top" wrapText="1"/>
    </xf>
    <xf numFmtId="0" fontId="11" fillId="2" borderId="21" xfId="2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33" xfId="0" applyFont="1" applyFill="1" applyBorder="1" applyAlignment="1">
      <alignment horizontal="center" vertical="top" wrapText="1"/>
    </xf>
    <xf numFmtId="0" fontId="4" fillId="2" borderId="43" xfId="0" applyFont="1" applyFill="1" applyBorder="1" applyAlignment="1">
      <alignment horizontal="center" vertical="top" wrapText="1"/>
    </xf>
    <xf numFmtId="0" fontId="4" fillId="2" borderId="42" xfId="0" applyFont="1" applyFill="1" applyBorder="1" applyAlignment="1">
      <alignment horizontal="center" vertical="top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45" xfId="0" applyFont="1" applyFill="1" applyBorder="1" applyAlignment="1">
      <alignment horizontal="center" vertical="center" wrapText="1"/>
    </xf>
    <xf numFmtId="0" fontId="9" fillId="2" borderId="43" xfId="0" applyFont="1" applyFill="1" applyBorder="1" applyAlignment="1">
      <alignment horizontal="center" vertical="center" wrapText="1"/>
    </xf>
    <xf numFmtId="0" fontId="9" fillId="2" borderId="54" xfId="0" applyFont="1" applyFill="1" applyBorder="1" applyAlignment="1">
      <alignment horizontal="center" vertical="center" wrapText="1"/>
    </xf>
    <xf numFmtId="49" fontId="4" fillId="2" borderId="40" xfId="0" applyNumberFormat="1" applyFont="1" applyFill="1" applyBorder="1" applyAlignment="1">
      <alignment horizontal="center" vertical="center"/>
    </xf>
    <xf numFmtId="49" fontId="4" fillId="2" borderId="55" xfId="0" applyNumberFormat="1" applyFont="1" applyFill="1" applyBorder="1" applyAlignment="1">
      <alignment horizontal="center" vertical="center"/>
    </xf>
    <xf numFmtId="49" fontId="4" fillId="2" borderId="57" xfId="0" applyNumberFormat="1" applyFont="1" applyFill="1" applyBorder="1" applyAlignment="1">
      <alignment horizontal="center" vertical="center"/>
    </xf>
    <xf numFmtId="0" fontId="10" fillId="2" borderId="58" xfId="0" applyFont="1" applyFill="1" applyBorder="1" applyAlignment="1">
      <alignment horizontal="center" vertical="top" wrapText="1"/>
    </xf>
    <xf numFmtId="0" fontId="10" fillId="2" borderId="51" xfId="0" applyFont="1" applyFill="1" applyBorder="1" applyAlignment="1">
      <alignment horizontal="center" vertical="top" wrapText="1"/>
    </xf>
    <xf numFmtId="0" fontId="29" fillId="3" borderId="65" xfId="0" applyFont="1" applyFill="1" applyBorder="1" applyAlignment="1">
      <alignment horizontal="center" vertical="center" wrapText="1"/>
    </xf>
    <xf numFmtId="0" fontId="30" fillId="0" borderId="68" xfId="0" applyFont="1" applyBorder="1"/>
    <xf numFmtId="0" fontId="30" fillId="0" borderId="69" xfId="0" applyFont="1" applyBorder="1"/>
    <xf numFmtId="0" fontId="13" fillId="2" borderId="4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44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44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2" borderId="44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4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1" fillId="2" borderId="20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21" xfId="0" applyFont="1" applyFill="1" applyBorder="1" applyAlignment="1">
      <alignment horizontal="center" vertical="top" wrapText="1"/>
    </xf>
    <xf numFmtId="0" fontId="4" fillId="2" borderId="55" xfId="0" applyFont="1" applyFill="1" applyBorder="1" applyAlignment="1">
      <alignment horizontal="left" vertical="top" wrapText="1"/>
    </xf>
    <xf numFmtId="0" fontId="4" fillId="2" borderId="39" xfId="0" applyFont="1" applyFill="1" applyBorder="1" applyAlignment="1">
      <alignment horizontal="center" vertical="top" wrapText="1"/>
    </xf>
    <xf numFmtId="0" fontId="4" fillId="2" borderId="46" xfId="0" applyFont="1" applyFill="1" applyBorder="1" applyAlignment="1">
      <alignment horizontal="center" vertical="top" wrapText="1"/>
    </xf>
    <xf numFmtId="0" fontId="9" fillId="2" borderId="63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6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2" fontId="4" fillId="2" borderId="22" xfId="0" applyNumberFormat="1" applyFont="1" applyFill="1" applyBorder="1" applyAlignment="1">
      <alignment horizontal="center" vertical="top" wrapText="1"/>
    </xf>
    <xf numFmtId="2" fontId="4" fillId="2" borderId="0" xfId="0" applyNumberFormat="1" applyFont="1" applyFill="1" applyBorder="1" applyAlignment="1">
      <alignment horizontal="center" vertical="top" wrapText="1"/>
    </xf>
    <xf numFmtId="2" fontId="4" fillId="2" borderId="45" xfId="0" applyNumberFormat="1" applyFont="1" applyFill="1" applyBorder="1" applyAlignment="1">
      <alignment horizontal="center" vertical="top" wrapText="1"/>
    </xf>
    <xf numFmtId="0" fontId="4" fillId="0" borderId="4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1" fillId="2" borderId="20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top" wrapText="1"/>
    </xf>
    <xf numFmtId="0" fontId="4" fillId="2" borderId="58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center" vertical="top" wrapText="1"/>
    </xf>
    <xf numFmtId="0" fontId="4" fillId="2" borderId="64" xfId="0" applyFont="1" applyFill="1" applyBorder="1" applyAlignment="1">
      <alignment horizontal="center" vertical="top" wrapText="1"/>
    </xf>
    <xf numFmtId="0" fontId="9" fillId="2" borderId="62" xfId="2" applyFont="1" applyFill="1" applyBorder="1" applyAlignment="1">
      <alignment horizontal="center" vertical="center" wrapText="1"/>
    </xf>
    <xf numFmtId="0" fontId="9" fillId="2" borderId="13" xfId="2" applyFont="1" applyFill="1" applyBorder="1" applyAlignment="1">
      <alignment horizontal="center" vertical="center" wrapText="1"/>
    </xf>
    <xf numFmtId="0" fontId="9" fillId="2" borderId="63" xfId="2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top" wrapText="1"/>
    </xf>
    <xf numFmtId="0" fontId="11" fillId="2" borderId="43" xfId="0" applyFont="1" applyFill="1" applyBorder="1" applyAlignment="1">
      <alignment horizontal="center" vertical="top" wrapText="1"/>
    </xf>
    <xf numFmtId="0" fontId="11" fillId="2" borderId="70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top" wrapText="1"/>
    </xf>
    <xf numFmtId="16" fontId="4" fillId="2" borderId="4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30" xfId="0" applyFont="1" applyFill="1" applyBorder="1" applyAlignment="1">
      <alignment horizontal="center" vertical="top" wrapText="1"/>
    </xf>
    <xf numFmtId="0" fontId="10" fillId="2" borderId="13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10" fillId="2" borderId="34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</cellXfs>
  <cellStyles count="10">
    <cellStyle name="Excel Built-in Normal" xfId="2"/>
    <cellStyle name="Обычный" xfId="0" builtinId="0"/>
    <cellStyle name="Обычный 2" xfId="3"/>
    <cellStyle name="Обычный 2 3" xfId="5"/>
    <cellStyle name="Обычный 3" xfId="1"/>
    <cellStyle name="Обычный 3 2 2" xfId="9"/>
    <cellStyle name="Обычный 3 3" xfId="6"/>
    <cellStyle name="Обычный 4" xfId="4"/>
    <cellStyle name="Обычный 4 2" xfId="8"/>
    <cellStyle name="Обычный 6" xfId="7"/>
  </cellStyles>
  <dxfs count="1"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P207"/>
  <sheetViews>
    <sheetView tabSelected="1" view="pageBreakPreview" topLeftCell="A195" zoomScale="50" zoomScaleNormal="90" zoomScaleSheetLayoutView="50" zoomScalePageLayoutView="80" workbookViewId="0">
      <selection activeCell="E70" sqref="E70"/>
    </sheetView>
  </sheetViews>
  <sheetFormatPr defaultColWidth="9.140625" defaultRowHeight="15"/>
  <cols>
    <col min="1" max="1" width="21.7109375" style="5" customWidth="1"/>
    <col min="2" max="2" width="7.7109375" style="8" customWidth="1"/>
    <col min="3" max="3" width="22.85546875" style="1" customWidth="1"/>
    <col min="4" max="4" width="11.85546875" style="8" customWidth="1"/>
    <col min="5" max="5" width="20.42578125" style="8" customWidth="1"/>
    <col min="6" max="6" width="13.42578125" style="9" customWidth="1"/>
    <col min="7" max="7" width="11.7109375" style="9" customWidth="1"/>
    <col min="8" max="8" width="12.7109375" style="9" customWidth="1"/>
    <col min="9" max="9" width="18.140625" style="9" customWidth="1"/>
    <col min="10" max="10" width="13.85546875" style="9" customWidth="1"/>
    <col min="11" max="11" width="10.5703125" style="15" customWidth="1"/>
    <col min="12" max="12" width="18.7109375" style="8" customWidth="1"/>
    <col min="13" max="13" width="12.42578125" style="8" customWidth="1"/>
    <col min="14" max="14" width="29.42578125" style="1" customWidth="1"/>
    <col min="15" max="15" width="14" style="2" bestFit="1" customWidth="1"/>
    <col min="16" max="16" width="9.140625" style="2"/>
    <col min="17" max="18" width="10.140625" style="2" bestFit="1" customWidth="1"/>
    <col min="19" max="19" width="9.140625" style="2"/>
    <col min="20" max="20" width="10.140625" style="2" bestFit="1" customWidth="1"/>
    <col min="21" max="16384" width="9.140625" style="2"/>
  </cols>
  <sheetData>
    <row r="1" spans="1:94" s="6" customFormat="1" ht="14.25">
      <c r="A1" s="442" t="s">
        <v>195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5"/>
    </row>
    <row r="2" spans="1:94" s="6" customFormat="1" ht="14.25">
      <c r="A2" s="443" t="s">
        <v>12</v>
      </c>
      <c r="B2" s="443" t="s">
        <v>0</v>
      </c>
      <c r="C2" s="445" t="s">
        <v>1</v>
      </c>
      <c r="D2" s="443" t="s">
        <v>2</v>
      </c>
      <c r="E2" s="443" t="s">
        <v>3</v>
      </c>
      <c r="F2" s="447" t="s">
        <v>13</v>
      </c>
      <c r="G2" s="447"/>
      <c r="H2" s="447"/>
      <c r="I2" s="447"/>
      <c r="J2" s="447"/>
      <c r="K2" s="447"/>
      <c r="L2" s="443" t="s">
        <v>4</v>
      </c>
      <c r="M2" s="443"/>
      <c r="N2" s="5"/>
    </row>
    <row r="3" spans="1:94" s="6" customFormat="1" ht="14.25">
      <c r="A3" s="443"/>
      <c r="B3" s="443"/>
      <c r="C3" s="445"/>
      <c r="D3" s="443"/>
      <c r="E3" s="443"/>
      <c r="F3" s="447" t="s">
        <v>5</v>
      </c>
      <c r="G3" s="447" t="s">
        <v>6</v>
      </c>
      <c r="H3" s="447"/>
      <c r="I3" s="447"/>
      <c r="J3" s="447"/>
      <c r="K3" s="447"/>
      <c r="L3" s="443"/>
      <c r="M3" s="443"/>
      <c r="N3" s="5"/>
    </row>
    <row r="4" spans="1:94" s="6" customFormat="1" ht="14.25">
      <c r="A4" s="443"/>
      <c r="B4" s="443"/>
      <c r="C4" s="445"/>
      <c r="D4" s="443"/>
      <c r="E4" s="443"/>
      <c r="F4" s="447"/>
      <c r="G4" s="447" t="s">
        <v>14</v>
      </c>
      <c r="H4" s="447" t="s">
        <v>7</v>
      </c>
      <c r="I4" s="447"/>
      <c r="J4" s="447" t="s">
        <v>8</v>
      </c>
      <c r="K4" s="449" t="s">
        <v>9</v>
      </c>
      <c r="L4" s="443" t="s">
        <v>10</v>
      </c>
      <c r="M4" s="443" t="s">
        <v>11</v>
      </c>
      <c r="N4" s="5"/>
    </row>
    <row r="5" spans="1:94" s="6" customFormat="1" ht="72" thickBot="1">
      <c r="A5" s="444"/>
      <c r="B5" s="444"/>
      <c r="C5" s="446"/>
      <c r="D5" s="444"/>
      <c r="E5" s="444"/>
      <c r="F5" s="448"/>
      <c r="G5" s="448"/>
      <c r="H5" s="295" t="s">
        <v>15</v>
      </c>
      <c r="I5" s="295" t="s">
        <v>16</v>
      </c>
      <c r="J5" s="448"/>
      <c r="K5" s="450"/>
      <c r="L5" s="444"/>
      <c r="M5" s="444"/>
      <c r="N5" s="5"/>
      <c r="CP5" s="2"/>
    </row>
    <row r="6" spans="1:94" s="8" customFormat="1" ht="15.75" thickBot="1">
      <c r="A6" s="103">
        <v>1</v>
      </c>
      <c r="B6" s="104">
        <v>2</v>
      </c>
      <c r="C6" s="109">
        <v>3</v>
      </c>
      <c r="D6" s="104">
        <v>4</v>
      </c>
      <c r="E6" s="104">
        <v>5</v>
      </c>
      <c r="F6" s="105">
        <v>6</v>
      </c>
      <c r="G6" s="105">
        <v>7</v>
      </c>
      <c r="H6" s="105">
        <v>8</v>
      </c>
      <c r="I6" s="105">
        <v>9</v>
      </c>
      <c r="J6" s="105">
        <v>10</v>
      </c>
      <c r="K6" s="106">
        <v>11</v>
      </c>
      <c r="L6" s="107">
        <v>12</v>
      </c>
      <c r="M6" s="108">
        <v>13</v>
      </c>
      <c r="N6" s="1"/>
      <c r="CP6" s="2"/>
    </row>
    <row r="7" spans="1:94" ht="15.75" customHeight="1" thickBot="1">
      <c r="A7" s="414" t="s">
        <v>293</v>
      </c>
      <c r="B7" s="415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6"/>
    </row>
    <row r="8" spans="1:94">
      <c r="A8" s="417" t="s">
        <v>294</v>
      </c>
      <c r="B8" s="418"/>
      <c r="C8" s="418"/>
      <c r="D8" s="418"/>
      <c r="E8" s="418"/>
      <c r="F8" s="418"/>
      <c r="G8" s="418"/>
      <c r="H8" s="418"/>
      <c r="I8" s="418"/>
      <c r="J8" s="418"/>
      <c r="K8" s="418"/>
      <c r="L8" s="418"/>
      <c r="M8" s="419"/>
    </row>
    <row r="9" spans="1:94">
      <c r="A9" s="428" t="s">
        <v>299</v>
      </c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30"/>
    </row>
    <row r="10" spans="1:94" ht="181.5" customHeight="1">
      <c r="A10" s="431" t="s">
        <v>300</v>
      </c>
      <c r="B10" s="94" t="s">
        <v>23</v>
      </c>
      <c r="C10" s="294" t="s">
        <v>296</v>
      </c>
      <c r="D10" s="349" t="s">
        <v>189</v>
      </c>
      <c r="E10" s="349" t="s">
        <v>191</v>
      </c>
      <c r="F10" s="95">
        <f>I10</f>
        <v>600</v>
      </c>
      <c r="G10" s="95">
        <f>G11</f>
        <v>0</v>
      </c>
      <c r="H10" s="95">
        <f>H11</f>
        <v>0</v>
      </c>
      <c r="I10" s="95">
        <f>I11</f>
        <v>600</v>
      </c>
      <c r="J10" s="95">
        <f t="shared" ref="J10:K10" si="0">J11</f>
        <v>0</v>
      </c>
      <c r="K10" s="95">
        <f t="shared" si="0"/>
        <v>0</v>
      </c>
      <c r="L10" s="10" t="s">
        <v>213</v>
      </c>
      <c r="M10" s="96" t="s">
        <v>213</v>
      </c>
    </row>
    <row r="11" spans="1:94" ht="77.25" customHeight="1">
      <c r="A11" s="432"/>
      <c r="B11" s="94" t="s">
        <v>79</v>
      </c>
      <c r="C11" s="86" t="s">
        <v>301</v>
      </c>
      <c r="D11" s="350"/>
      <c r="E11" s="350"/>
      <c r="F11" s="95">
        <f t="shared" ref="F11" si="1">I11</f>
        <v>600</v>
      </c>
      <c r="G11" s="97">
        <v>0</v>
      </c>
      <c r="H11" s="98">
        <v>0</v>
      </c>
      <c r="I11" s="97">
        <v>600</v>
      </c>
      <c r="J11" s="97">
        <v>0</v>
      </c>
      <c r="K11" s="98">
        <v>0</v>
      </c>
      <c r="L11" s="81" t="s">
        <v>297</v>
      </c>
      <c r="M11" s="99" t="s">
        <v>298</v>
      </c>
    </row>
    <row r="12" spans="1:94" ht="15.75" thickBot="1">
      <c r="A12" s="102"/>
      <c r="B12" s="100"/>
      <c r="C12" s="110" t="s">
        <v>193</v>
      </c>
      <c r="D12" s="71"/>
      <c r="E12" s="23"/>
      <c r="F12" s="23">
        <f>F10</f>
        <v>600</v>
      </c>
      <c r="G12" s="23">
        <f t="shared" ref="G12:K12" si="2">G10</f>
        <v>0</v>
      </c>
      <c r="H12" s="23">
        <f t="shared" si="2"/>
        <v>0</v>
      </c>
      <c r="I12" s="23">
        <f t="shared" si="2"/>
        <v>600</v>
      </c>
      <c r="J12" s="23">
        <f t="shared" si="2"/>
        <v>0</v>
      </c>
      <c r="K12" s="23">
        <f t="shared" si="2"/>
        <v>0</v>
      </c>
      <c r="L12" s="23"/>
      <c r="M12" s="101"/>
    </row>
    <row r="13" spans="1:94" ht="15" customHeight="1">
      <c r="A13" s="420" t="s">
        <v>295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2"/>
    </row>
    <row r="14" spans="1:94" s="210" customFormat="1" ht="120">
      <c r="A14" s="433" t="s">
        <v>121</v>
      </c>
      <c r="B14" s="205">
        <v>1</v>
      </c>
      <c r="C14" s="205" t="s">
        <v>83</v>
      </c>
      <c r="D14" s="205" t="s">
        <v>54</v>
      </c>
      <c r="E14" s="205" t="s">
        <v>125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5" t="s">
        <v>84</v>
      </c>
      <c r="M14" s="207">
        <v>25</v>
      </c>
      <c r="N14" s="208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</row>
    <row r="15" spans="1:94" s="210" customFormat="1" ht="282" customHeight="1">
      <c r="A15" s="434"/>
      <c r="B15" s="205">
        <v>2</v>
      </c>
      <c r="C15" s="211" t="s">
        <v>85</v>
      </c>
      <c r="D15" s="211" t="s">
        <v>54</v>
      </c>
      <c r="E15" s="211" t="s">
        <v>126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1" t="s">
        <v>86</v>
      </c>
      <c r="M15" s="213">
        <v>2</v>
      </c>
      <c r="N15" s="208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</row>
    <row r="16" spans="1:94" s="210" customFormat="1" ht="110.25" customHeight="1">
      <c r="A16" s="433" t="s">
        <v>122</v>
      </c>
      <c r="B16" s="214">
        <v>1</v>
      </c>
      <c r="C16" s="215" t="s">
        <v>334</v>
      </c>
      <c r="D16" s="216" t="s">
        <v>54</v>
      </c>
      <c r="E16" s="215" t="s">
        <v>335</v>
      </c>
      <c r="F16" s="212">
        <v>0</v>
      </c>
      <c r="G16" s="212">
        <v>0</v>
      </c>
      <c r="H16" s="212">
        <v>0</v>
      </c>
      <c r="I16" s="212">
        <v>0</v>
      </c>
      <c r="J16" s="212">
        <v>0</v>
      </c>
      <c r="K16" s="212">
        <v>0</v>
      </c>
      <c r="L16" s="216" t="s">
        <v>90</v>
      </c>
      <c r="M16" s="306">
        <v>310</v>
      </c>
      <c r="N16" s="208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</row>
    <row r="17" spans="1:26" s="210" customFormat="1" ht="98.25" customHeight="1">
      <c r="A17" s="435"/>
      <c r="B17" s="205">
        <v>2</v>
      </c>
      <c r="C17" s="215" t="s">
        <v>336</v>
      </c>
      <c r="D17" s="211" t="s">
        <v>54</v>
      </c>
      <c r="E17" s="215" t="s">
        <v>335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5" t="s">
        <v>337</v>
      </c>
      <c r="M17" s="306">
        <v>320</v>
      </c>
      <c r="N17" s="208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</row>
    <row r="18" spans="1:26" s="210" customFormat="1" ht="122.25" customHeight="1">
      <c r="A18" s="435"/>
      <c r="B18" s="205">
        <v>3</v>
      </c>
      <c r="C18" s="215" t="s">
        <v>88</v>
      </c>
      <c r="D18" s="211" t="s">
        <v>54</v>
      </c>
      <c r="E18" s="218" t="s">
        <v>338</v>
      </c>
      <c r="F18" s="217">
        <v>0</v>
      </c>
      <c r="G18" s="217">
        <v>0</v>
      </c>
      <c r="H18" s="217">
        <v>0</v>
      </c>
      <c r="I18" s="217">
        <v>0</v>
      </c>
      <c r="J18" s="217">
        <v>0</v>
      </c>
      <c r="K18" s="217">
        <v>0</v>
      </c>
      <c r="L18" s="215" t="s">
        <v>339</v>
      </c>
      <c r="M18" s="306">
        <v>150</v>
      </c>
      <c r="N18" s="208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</row>
    <row r="19" spans="1:26" s="210" customFormat="1" ht="79.7" customHeight="1">
      <c r="A19" s="435"/>
      <c r="B19" s="205">
        <v>4</v>
      </c>
      <c r="C19" s="215" t="s">
        <v>89</v>
      </c>
      <c r="D19" s="211" t="s">
        <v>54</v>
      </c>
      <c r="E19" s="215" t="s">
        <v>340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5" t="s">
        <v>90</v>
      </c>
      <c r="M19" s="306">
        <v>12</v>
      </c>
      <c r="N19" s="208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</row>
    <row r="20" spans="1:26" s="210" customFormat="1" ht="58.7" customHeight="1">
      <c r="A20" s="435"/>
      <c r="B20" s="205">
        <v>5</v>
      </c>
      <c r="C20" s="215" t="s">
        <v>341</v>
      </c>
      <c r="D20" s="215" t="s">
        <v>54</v>
      </c>
      <c r="E20" s="215" t="s">
        <v>340</v>
      </c>
      <c r="F20" s="217">
        <v>0</v>
      </c>
      <c r="G20" s="217">
        <v>0</v>
      </c>
      <c r="H20" s="217">
        <v>0</v>
      </c>
      <c r="I20" s="217">
        <v>0</v>
      </c>
      <c r="J20" s="217">
        <v>0</v>
      </c>
      <c r="K20" s="217">
        <v>0</v>
      </c>
      <c r="L20" s="215" t="s">
        <v>90</v>
      </c>
      <c r="M20" s="306">
        <v>325</v>
      </c>
      <c r="N20" s="208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</row>
    <row r="21" spans="1:26" s="210" customFormat="1" ht="174.4" customHeight="1">
      <c r="A21" s="434"/>
      <c r="B21" s="205">
        <v>6</v>
      </c>
      <c r="C21" s="215" t="s">
        <v>342</v>
      </c>
      <c r="D21" s="215" t="s">
        <v>54</v>
      </c>
      <c r="E21" s="215" t="s">
        <v>343</v>
      </c>
      <c r="F21" s="217">
        <v>0</v>
      </c>
      <c r="G21" s="217">
        <v>0</v>
      </c>
      <c r="H21" s="217">
        <v>0</v>
      </c>
      <c r="I21" s="217">
        <v>0</v>
      </c>
      <c r="J21" s="217">
        <v>0</v>
      </c>
      <c r="K21" s="217">
        <v>0</v>
      </c>
      <c r="L21" s="215" t="s">
        <v>87</v>
      </c>
      <c r="M21" s="306">
        <v>325</v>
      </c>
      <c r="N21" s="208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</row>
    <row r="22" spans="1:26" ht="17.25" customHeight="1" thickBot="1">
      <c r="A22" s="219"/>
      <c r="B22" s="80"/>
      <c r="C22" s="110" t="s">
        <v>193</v>
      </c>
      <c r="D22" s="22" t="s">
        <v>17</v>
      </c>
      <c r="E22" s="23" t="s">
        <v>17</v>
      </c>
      <c r="F22" s="31">
        <f>SUM(F14:F21)</f>
        <v>0</v>
      </c>
      <c r="G22" s="31">
        <f t="shared" ref="G22:K22" si="3">SUM(G14:G21)</f>
        <v>0</v>
      </c>
      <c r="H22" s="31">
        <f t="shared" si="3"/>
        <v>0</v>
      </c>
      <c r="I22" s="31">
        <f t="shared" si="3"/>
        <v>0</v>
      </c>
      <c r="J22" s="31">
        <f t="shared" si="3"/>
        <v>0</v>
      </c>
      <c r="K22" s="31">
        <f t="shared" si="3"/>
        <v>0</v>
      </c>
      <c r="L22" s="30" t="s">
        <v>17</v>
      </c>
      <c r="M22" s="24" t="s">
        <v>17</v>
      </c>
    </row>
    <row r="23" spans="1:26" s="122" customFormat="1" ht="15" customHeight="1">
      <c r="A23" s="423" t="s">
        <v>292</v>
      </c>
      <c r="B23" s="424"/>
      <c r="C23" s="424"/>
      <c r="D23" s="424"/>
      <c r="E23" s="424"/>
      <c r="F23" s="424"/>
      <c r="G23" s="424"/>
      <c r="H23" s="424"/>
      <c r="I23" s="424"/>
      <c r="J23" s="424"/>
      <c r="K23" s="424"/>
      <c r="L23" s="424"/>
      <c r="M23" s="425"/>
    </row>
    <row r="24" spans="1:26" s="122" customFormat="1" ht="116.25" customHeight="1">
      <c r="A24" s="124" t="s">
        <v>241</v>
      </c>
      <c r="B24" s="125">
        <v>1</v>
      </c>
      <c r="C24" s="126" t="s">
        <v>280</v>
      </c>
      <c r="D24" s="127" t="s">
        <v>54</v>
      </c>
      <c r="E24" s="127" t="s">
        <v>91</v>
      </c>
      <c r="F24" s="128">
        <f>H24+I24</f>
        <v>2593.4</v>
      </c>
      <c r="G24" s="129">
        <v>0</v>
      </c>
      <c r="H24" s="130">
        <v>1095</v>
      </c>
      <c r="I24" s="129">
        <v>1498.4</v>
      </c>
      <c r="J24" s="129">
        <v>0</v>
      </c>
      <c r="K24" s="129">
        <v>0</v>
      </c>
      <c r="L24" s="127" t="s">
        <v>242</v>
      </c>
      <c r="M24" s="131">
        <f>38+52</f>
        <v>90</v>
      </c>
    </row>
    <row r="25" spans="1:26" s="122" customFormat="1" ht="32.25" customHeight="1">
      <c r="A25" s="124"/>
      <c r="B25" s="127"/>
      <c r="C25" s="132" t="s">
        <v>281</v>
      </c>
      <c r="D25" s="127"/>
      <c r="E25" s="127"/>
      <c r="F25" s="130">
        <f>F24</f>
        <v>2593.4</v>
      </c>
      <c r="G25" s="129">
        <v>0</v>
      </c>
      <c r="H25" s="130">
        <f>H24</f>
        <v>1095</v>
      </c>
      <c r="I25" s="133">
        <f>I24</f>
        <v>1498.4</v>
      </c>
      <c r="J25" s="129">
        <v>0</v>
      </c>
      <c r="K25" s="129">
        <v>0</v>
      </c>
      <c r="L25" s="127"/>
      <c r="M25" s="301"/>
    </row>
    <row r="26" spans="1:26" s="123" customFormat="1" ht="21" customHeight="1">
      <c r="A26" s="404" t="s">
        <v>226</v>
      </c>
      <c r="B26" s="426"/>
      <c r="C26" s="426"/>
      <c r="D26" s="426"/>
      <c r="E26" s="426"/>
      <c r="F26" s="426"/>
      <c r="G26" s="426"/>
      <c r="H26" s="426"/>
      <c r="I26" s="426"/>
      <c r="J26" s="426"/>
      <c r="K26" s="426"/>
      <c r="L26" s="426"/>
      <c r="M26" s="427"/>
    </row>
    <row r="27" spans="1:26" s="123" customFormat="1" ht="125.25" customHeight="1">
      <c r="A27" s="436" t="s">
        <v>92</v>
      </c>
      <c r="B27" s="127">
        <v>1</v>
      </c>
      <c r="C27" s="126" t="s">
        <v>93</v>
      </c>
      <c r="D27" s="127" t="s">
        <v>54</v>
      </c>
      <c r="E27" s="127" t="s">
        <v>91</v>
      </c>
      <c r="F27" s="130">
        <f t="shared" ref="F27:F36" si="4">G27</f>
        <v>15142</v>
      </c>
      <c r="G27" s="130">
        <v>15142</v>
      </c>
      <c r="H27" s="129">
        <v>0</v>
      </c>
      <c r="I27" s="129">
        <v>0</v>
      </c>
      <c r="J27" s="129">
        <v>0</v>
      </c>
      <c r="K27" s="129">
        <v>0</v>
      </c>
      <c r="L27" s="127" t="s">
        <v>174</v>
      </c>
      <c r="M27" s="301">
        <v>778</v>
      </c>
    </row>
    <row r="28" spans="1:26" s="123" customFormat="1" ht="141" customHeight="1">
      <c r="A28" s="437"/>
      <c r="B28" s="127">
        <v>2</v>
      </c>
      <c r="C28" s="126" t="s">
        <v>94</v>
      </c>
      <c r="D28" s="127" t="s">
        <v>54</v>
      </c>
      <c r="E28" s="127" t="s">
        <v>91</v>
      </c>
      <c r="F28" s="130">
        <f t="shared" si="4"/>
        <v>17436.7</v>
      </c>
      <c r="G28" s="130">
        <v>17436.7</v>
      </c>
      <c r="H28" s="129">
        <v>0</v>
      </c>
      <c r="I28" s="129">
        <v>0</v>
      </c>
      <c r="J28" s="129">
        <v>0</v>
      </c>
      <c r="K28" s="129">
        <v>0</v>
      </c>
      <c r="L28" s="127" t="s">
        <v>174</v>
      </c>
      <c r="M28" s="301">
        <v>300</v>
      </c>
    </row>
    <row r="29" spans="1:26" s="123" customFormat="1" ht="150.75" customHeight="1">
      <c r="A29" s="437"/>
      <c r="B29" s="127">
        <v>3</v>
      </c>
      <c r="C29" s="126" t="s">
        <v>95</v>
      </c>
      <c r="D29" s="127" t="s">
        <v>54</v>
      </c>
      <c r="E29" s="127" t="s">
        <v>91</v>
      </c>
      <c r="F29" s="130">
        <f t="shared" si="4"/>
        <v>5549.2</v>
      </c>
      <c r="G29" s="130">
        <v>5549.2</v>
      </c>
      <c r="H29" s="129">
        <v>0</v>
      </c>
      <c r="I29" s="129">
        <v>0</v>
      </c>
      <c r="J29" s="129">
        <v>0</v>
      </c>
      <c r="K29" s="129">
        <v>0</v>
      </c>
      <c r="L29" s="127" t="s">
        <v>174</v>
      </c>
      <c r="M29" s="301">
        <v>230</v>
      </c>
    </row>
    <row r="30" spans="1:26" s="123" customFormat="1" ht="136.5" customHeight="1">
      <c r="A30" s="437"/>
      <c r="B30" s="127">
        <v>4</v>
      </c>
      <c r="C30" s="126" t="s">
        <v>96</v>
      </c>
      <c r="D30" s="127" t="s">
        <v>54</v>
      </c>
      <c r="E30" s="127" t="s">
        <v>91</v>
      </c>
      <c r="F30" s="130">
        <f t="shared" si="4"/>
        <v>23551.9</v>
      </c>
      <c r="G30" s="130">
        <v>23551.9</v>
      </c>
      <c r="H30" s="129">
        <v>0</v>
      </c>
      <c r="I30" s="129">
        <v>0</v>
      </c>
      <c r="J30" s="129">
        <v>0</v>
      </c>
      <c r="K30" s="129">
        <v>0</v>
      </c>
      <c r="L30" s="127" t="s">
        <v>174</v>
      </c>
      <c r="M30" s="134">
        <v>520</v>
      </c>
    </row>
    <row r="31" spans="1:26" s="123" customFormat="1" ht="180" customHeight="1">
      <c r="A31" s="437"/>
      <c r="B31" s="127">
        <v>5</v>
      </c>
      <c r="C31" s="126" t="s">
        <v>97</v>
      </c>
      <c r="D31" s="127" t="s">
        <v>54</v>
      </c>
      <c r="E31" s="127" t="s">
        <v>91</v>
      </c>
      <c r="F31" s="130">
        <f t="shared" si="4"/>
        <v>3594.6</v>
      </c>
      <c r="G31" s="130">
        <v>3594.6</v>
      </c>
      <c r="H31" s="129">
        <v>0</v>
      </c>
      <c r="I31" s="129">
        <v>0</v>
      </c>
      <c r="J31" s="129">
        <v>0</v>
      </c>
      <c r="K31" s="129">
        <v>0</v>
      </c>
      <c r="L31" s="127" t="s">
        <v>174</v>
      </c>
      <c r="M31" s="301">
        <v>120</v>
      </c>
    </row>
    <row r="32" spans="1:26" s="123" customFormat="1" ht="278.25" customHeight="1">
      <c r="A32" s="437"/>
      <c r="B32" s="127">
        <v>6</v>
      </c>
      <c r="C32" s="126" t="s">
        <v>98</v>
      </c>
      <c r="D32" s="127" t="s">
        <v>54</v>
      </c>
      <c r="E32" s="127" t="s">
        <v>91</v>
      </c>
      <c r="F32" s="130">
        <f t="shared" si="4"/>
        <v>897.6</v>
      </c>
      <c r="G32" s="130">
        <v>897.6</v>
      </c>
      <c r="H32" s="129">
        <v>0</v>
      </c>
      <c r="I32" s="129">
        <v>0</v>
      </c>
      <c r="J32" s="129">
        <v>0</v>
      </c>
      <c r="K32" s="129">
        <v>0</v>
      </c>
      <c r="L32" s="127" t="s">
        <v>174</v>
      </c>
      <c r="M32" s="301">
        <v>32</v>
      </c>
    </row>
    <row r="33" spans="1:13" s="123" customFormat="1" ht="162" customHeight="1">
      <c r="A33" s="437"/>
      <c r="B33" s="127">
        <v>7</v>
      </c>
      <c r="C33" s="126" t="s">
        <v>99</v>
      </c>
      <c r="D33" s="127" t="s">
        <v>54</v>
      </c>
      <c r="E33" s="127" t="s">
        <v>91</v>
      </c>
      <c r="F33" s="130">
        <f t="shared" si="4"/>
        <v>317.60000000000002</v>
      </c>
      <c r="G33" s="130">
        <v>317.60000000000002</v>
      </c>
      <c r="H33" s="129">
        <v>0</v>
      </c>
      <c r="I33" s="129">
        <v>0</v>
      </c>
      <c r="J33" s="129">
        <v>0</v>
      </c>
      <c r="K33" s="129">
        <v>0</v>
      </c>
      <c r="L33" s="127" t="s">
        <v>174</v>
      </c>
      <c r="M33" s="301">
        <v>10</v>
      </c>
    </row>
    <row r="34" spans="1:13" s="123" customFormat="1" ht="226.5" customHeight="1">
      <c r="A34" s="437"/>
      <c r="B34" s="127">
        <v>8</v>
      </c>
      <c r="C34" s="126" t="s">
        <v>100</v>
      </c>
      <c r="D34" s="127" t="s">
        <v>54</v>
      </c>
      <c r="E34" s="127" t="s">
        <v>91</v>
      </c>
      <c r="F34" s="130">
        <f t="shared" si="4"/>
        <v>62.7</v>
      </c>
      <c r="G34" s="130">
        <v>62.7</v>
      </c>
      <c r="H34" s="129">
        <v>0</v>
      </c>
      <c r="I34" s="129">
        <v>0</v>
      </c>
      <c r="J34" s="129">
        <v>0</v>
      </c>
      <c r="K34" s="129">
        <v>0</v>
      </c>
      <c r="L34" s="127" t="s">
        <v>174</v>
      </c>
      <c r="M34" s="301">
        <v>1</v>
      </c>
    </row>
    <row r="35" spans="1:13" s="123" customFormat="1" ht="409.5">
      <c r="A35" s="437"/>
      <c r="B35" s="127">
        <v>9</v>
      </c>
      <c r="C35" s="126" t="s">
        <v>175</v>
      </c>
      <c r="D35" s="127" t="s">
        <v>54</v>
      </c>
      <c r="E35" s="127" t="s">
        <v>101</v>
      </c>
      <c r="F35" s="130">
        <f t="shared" si="4"/>
        <v>5056.5</v>
      </c>
      <c r="G35" s="130">
        <v>5056.5</v>
      </c>
      <c r="H35" s="129">
        <v>0</v>
      </c>
      <c r="I35" s="129">
        <v>0</v>
      </c>
      <c r="J35" s="129">
        <v>0</v>
      </c>
      <c r="K35" s="129">
        <v>0</v>
      </c>
      <c r="L35" s="127" t="s">
        <v>174</v>
      </c>
      <c r="M35" s="301">
        <v>12</v>
      </c>
    </row>
    <row r="36" spans="1:13" s="123" customFormat="1" ht="127.5" customHeight="1">
      <c r="A36" s="135"/>
      <c r="B36" s="127">
        <v>10</v>
      </c>
      <c r="C36" s="126" t="s">
        <v>102</v>
      </c>
      <c r="D36" s="127" t="s">
        <v>54</v>
      </c>
      <c r="E36" s="127" t="s">
        <v>91</v>
      </c>
      <c r="F36" s="130">
        <f t="shared" si="4"/>
        <v>76.900000000000006</v>
      </c>
      <c r="G36" s="130">
        <v>76.900000000000006</v>
      </c>
      <c r="H36" s="129">
        <v>0</v>
      </c>
      <c r="I36" s="129">
        <v>0</v>
      </c>
      <c r="J36" s="129">
        <v>0</v>
      </c>
      <c r="K36" s="129">
        <v>0</v>
      </c>
      <c r="L36" s="127" t="s">
        <v>174</v>
      </c>
      <c r="M36" s="301">
        <v>10</v>
      </c>
    </row>
    <row r="37" spans="1:13" s="123" customFormat="1" ht="25.15" customHeight="1">
      <c r="A37" s="124"/>
      <c r="B37" s="127"/>
      <c r="C37" s="132" t="s">
        <v>5</v>
      </c>
      <c r="D37" s="124"/>
      <c r="E37" s="124"/>
      <c r="F37" s="136">
        <f t="shared" ref="F37" si="5">SUM(F27:F36)</f>
        <v>71685.7</v>
      </c>
      <c r="G37" s="136">
        <f t="shared" ref="G37" si="6">SUM(G27:G36)</f>
        <v>71685.7</v>
      </c>
      <c r="H37" s="136">
        <f t="shared" ref="H37" si="7">SUM(H27:H36)</f>
        <v>0</v>
      </c>
      <c r="I37" s="136">
        <f t="shared" ref="I37" si="8">SUM(I27:I36)</f>
        <v>0</v>
      </c>
      <c r="J37" s="136">
        <f t="shared" ref="J37" si="9">SUM(J27:J36)</f>
        <v>0</v>
      </c>
      <c r="K37" s="136">
        <f t="shared" ref="K37" si="10">SUM(K27:K36)</f>
        <v>0</v>
      </c>
      <c r="L37" s="130"/>
      <c r="M37" s="137"/>
    </row>
    <row r="38" spans="1:13" s="123" customFormat="1" ht="25.15" customHeight="1">
      <c r="A38" s="404" t="s">
        <v>188</v>
      </c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6"/>
    </row>
    <row r="39" spans="1:13" s="123" customFormat="1" ht="173.25" customHeight="1">
      <c r="A39" s="438" t="s">
        <v>92</v>
      </c>
      <c r="B39" s="138" t="s">
        <v>23</v>
      </c>
      <c r="C39" s="126" t="s">
        <v>176</v>
      </c>
      <c r="D39" s="127" t="s">
        <v>54</v>
      </c>
      <c r="E39" s="127" t="s">
        <v>91</v>
      </c>
      <c r="F39" s="130">
        <f>G39</f>
        <v>14.2</v>
      </c>
      <c r="G39" s="130">
        <v>14.2</v>
      </c>
      <c r="H39" s="129">
        <v>0</v>
      </c>
      <c r="I39" s="129">
        <v>0</v>
      </c>
      <c r="J39" s="129">
        <v>0</v>
      </c>
      <c r="K39" s="129">
        <v>0</v>
      </c>
      <c r="L39" s="127" t="s">
        <v>103</v>
      </c>
      <c r="M39" s="301">
        <v>124</v>
      </c>
    </row>
    <row r="40" spans="1:13" s="123" customFormat="1" ht="150.75" customHeight="1">
      <c r="A40" s="439"/>
      <c r="B40" s="138" t="s">
        <v>25</v>
      </c>
      <c r="C40" s="126" t="s">
        <v>177</v>
      </c>
      <c r="D40" s="127" t="s">
        <v>54</v>
      </c>
      <c r="E40" s="127" t="s">
        <v>91</v>
      </c>
      <c r="F40" s="130">
        <f>G40</f>
        <v>517.1</v>
      </c>
      <c r="G40" s="130">
        <v>517.1</v>
      </c>
      <c r="H40" s="129">
        <v>0</v>
      </c>
      <c r="I40" s="129">
        <v>0</v>
      </c>
      <c r="J40" s="129">
        <v>0</v>
      </c>
      <c r="K40" s="129">
        <v>0</v>
      </c>
      <c r="L40" s="127" t="s">
        <v>103</v>
      </c>
      <c r="M40" s="301">
        <v>108</v>
      </c>
    </row>
    <row r="41" spans="1:13" s="123" customFormat="1" ht="113.1" customHeight="1">
      <c r="A41" s="439"/>
      <c r="B41" s="138" t="s">
        <v>26</v>
      </c>
      <c r="C41" s="126" t="s">
        <v>178</v>
      </c>
      <c r="D41" s="127" t="s">
        <v>54</v>
      </c>
      <c r="E41" s="127" t="s">
        <v>91</v>
      </c>
      <c r="F41" s="130">
        <f>G41</f>
        <v>101.6</v>
      </c>
      <c r="G41" s="130">
        <v>101.6</v>
      </c>
      <c r="H41" s="129">
        <v>0</v>
      </c>
      <c r="I41" s="129">
        <v>0</v>
      </c>
      <c r="J41" s="129">
        <v>0</v>
      </c>
      <c r="K41" s="129">
        <v>0</v>
      </c>
      <c r="L41" s="127" t="s">
        <v>103</v>
      </c>
      <c r="M41" s="301">
        <v>13</v>
      </c>
    </row>
    <row r="42" spans="1:13" s="123" customFormat="1" ht="153.75" customHeight="1">
      <c r="A42" s="439"/>
      <c r="B42" s="138" t="s">
        <v>179</v>
      </c>
      <c r="C42" s="126" t="s">
        <v>180</v>
      </c>
      <c r="D42" s="127" t="s">
        <v>54</v>
      </c>
      <c r="E42" s="127" t="s">
        <v>91</v>
      </c>
      <c r="F42" s="130">
        <f>H42</f>
        <v>73</v>
      </c>
      <c r="G42" s="129">
        <v>0</v>
      </c>
      <c r="H42" s="130">
        <v>73</v>
      </c>
      <c r="I42" s="129">
        <v>0</v>
      </c>
      <c r="J42" s="129">
        <v>0</v>
      </c>
      <c r="K42" s="129">
        <v>0</v>
      </c>
      <c r="L42" s="127" t="s">
        <v>103</v>
      </c>
      <c r="M42" s="139">
        <v>45</v>
      </c>
    </row>
    <row r="43" spans="1:13" s="123" customFormat="1" ht="185.25" customHeight="1">
      <c r="A43" s="439"/>
      <c r="B43" s="138" t="s">
        <v>127</v>
      </c>
      <c r="C43" s="126" t="s">
        <v>227</v>
      </c>
      <c r="D43" s="127" t="s">
        <v>54</v>
      </c>
      <c r="E43" s="127" t="s">
        <v>91</v>
      </c>
      <c r="F43" s="130">
        <f>H43</f>
        <v>45</v>
      </c>
      <c r="G43" s="129">
        <v>0</v>
      </c>
      <c r="H43" s="130">
        <v>45</v>
      </c>
      <c r="I43" s="129">
        <v>0</v>
      </c>
      <c r="J43" s="129">
        <v>0</v>
      </c>
      <c r="K43" s="129">
        <v>0</v>
      </c>
      <c r="L43" s="127" t="s">
        <v>103</v>
      </c>
      <c r="M43" s="139">
        <v>30</v>
      </c>
    </row>
    <row r="44" spans="1:13" s="123" customFormat="1" ht="33.75" customHeight="1">
      <c r="A44" s="316"/>
      <c r="B44" s="138"/>
      <c r="C44" s="132" t="s">
        <v>5</v>
      </c>
      <c r="D44" s="127"/>
      <c r="E44" s="127"/>
      <c r="F44" s="136">
        <f>F39+F40+F41+F42+F43</f>
        <v>750.90000000000009</v>
      </c>
      <c r="G44" s="136">
        <f>G39+G40+G41+G42+G43</f>
        <v>632.90000000000009</v>
      </c>
      <c r="H44" s="136">
        <f>H39+H40+H41+H42+H43</f>
        <v>118</v>
      </c>
      <c r="I44" s="136">
        <f t="shared" ref="I44:K44" si="11">I39+I40+I41+I42+I43</f>
        <v>0</v>
      </c>
      <c r="J44" s="136">
        <f t="shared" si="11"/>
        <v>0</v>
      </c>
      <c r="K44" s="136">
        <f t="shared" si="11"/>
        <v>0</v>
      </c>
      <c r="L44" s="127"/>
      <c r="M44" s="301"/>
    </row>
    <row r="45" spans="1:13" s="123" customFormat="1" ht="21.75" customHeight="1">
      <c r="A45" s="440" t="s">
        <v>181</v>
      </c>
      <c r="B45" s="405"/>
      <c r="C45" s="405"/>
      <c r="D45" s="405"/>
      <c r="E45" s="405"/>
      <c r="F45" s="405"/>
      <c r="G45" s="405"/>
      <c r="H45" s="405"/>
      <c r="I45" s="405"/>
      <c r="J45" s="405"/>
      <c r="K45" s="405"/>
      <c r="L45" s="405"/>
      <c r="M45" s="406"/>
    </row>
    <row r="46" spans="1:13" s="123" customFormat="1" ht="196.5" customHeight="1">
      <c r="A46" s="124"/>
      <c r="B46" s="138" t="s">
        <v>23</v>
      </c>
      <c r="C46" s="126" t="s">
        <v>182</v>
      </c>
      <c r="D46" s="127" t="s">
        <v>54</v>
      </c>
      <c r="E46" s="127" t="s">
        <v>91</v>
      </c>
      <c r="F46" s="130">
        <f>H46</f>
        <v>14.7</v>
      </c>
      <c r="G46" s="129">
        <v>0</v>
      </c>
      <c r="H46" s="133">
        <v>14.7</v>
      </c>
      <c r="I46" s="129">
        <v>0</v>
      </c>
      <c r="J46" s="129">
        <v>0</v>
      </c>
      <c r="K46" s="129">
        <v>0</v>
      </c>
      <c r="L46" s="127" t="s">
        <v>103</v>
      </c>
      <c r="M46" s="301">
        <v>24</v>
      </c>
    </row>
    <row r="47" spans="1:13" s="123" customFormat="1" ht="220.5" customHeight="1">
      <c r="A47" s="124"/>
      <c r="B47" s="138" t="s">
        <v>25</v>
      </c>
      <c r="C47" s="126" t="s">
        <v>105</v>
      </c>
      <c r="D47" s="127" t="s">
        <v>54</v>
      </c>
      <c r="E47" s="127" t="s">
        <v>91</v>
      </c>
      <c r="F47" s="130">
        <f>G47</f>
        <v>150</v>
      </c>
      <c r="G47" s="133">
        <v>150</v>
      </c>
      <c r="H47" s="129">
        <v>0</v>
      </c>
      <c r="I47" s="129">
        <v>0</v>
      </c>
      <c r="J47" s="129">
        <v>0</v>
      </c>
      <c r="K47" s="129">
        <v>0</v>
      </c>
      <c r="L47" s="127" t="s">
        <v>103</v>
      </c>
      <c r="M47" s="301">
        <v>6</v>
      </c>
    </row>
    <row r="48" spans="1:13" s="123" customFormat="1" ht="33" customHeight="1">
      <c r="A48" s="124"/>
      <c r="B48" s="140"/>
      <c r="C48" s="132" t="s">
        <v>5</v>
      </c>
      <c r="D48" s="153" t="s">
        <v>17</v>
      </c>
      <c r="E48" s="153" t="s">
        <v>17</v>
      </c>
      <c r="F48" s="136">
        <f>F46+F47</f>
        <v>164.7</v>
      </c>
      <c r="G48" s="136">
        <f t="shared" ref="G48:K48" si="12">G46+G47</f>
        <v>150</v>
      </c>
      <c r="H48" s="136">
        <f t="shared" si="12"/>
        <v>14.7</v>
      </c>
      <c r="I48" s="136">
        <f t="shared" si="12"/>
        <v>0</v>
      </c>
      <c r="J48" s="136">
        <f t="shared" si="12"/>
        <v>0</v>
      </c>
      <c r="K48" s="136">
        <f t="shared" si="12"/>
        <v>0</v>
      </c>
      <c r="L48" s="136" t="s">
        <v>17</v>
      </c>
      <c r="M48" s="136" t="s">
        <v>17</v>
      </c>
    </row>
    <row r="49" spans="1:15" s="123" customFormat="1" ht="32.25" customHeight="1">
      <c r="A49" s="357" t="s">
        <v>228</v>
      </c>
      <c r="B49" s="358"/>
      <c r="C49" s="358"/>
      <c r="D49" s="358"/>
      <c r="E49" s="358"/>
      <c r="F49" s="358"/>
      <c r="G49" s="358"/>
      <c r="H49" s="358"/>
      <c r="I49" s="358"/>
      <c r="J49" s="358"/>
      <c r="K49" s="358"/>
      <c r="L49" s="358"/>
      <c r="M49" s="359"/>
    </row>
    <row r="50" spans="1:15" s="123" customFormat="1" ht="122.25" customHeight="1">
      <c r="A50" s="309" t="s">
        <v>92</v>
      </c>
      <c r="B50" s="140" t="s">
        <v>23</v>
      </c>
      <c r="C50" s="126" t="s">
        <v>229</v>
      </c>
      <c r="D50" s="141" t="s">
        <v>54</v>
      </c>
      <c r="E50" s="141" t="s">
        <v>91</v>
      </c>
      <c r="F50" s="142">
        <f>G50</f>
        <v>43.2</v>
      </c>
      <c r="G50" s="143">
        <v>43.2</v>
      </c>
      <c r="H50" s="129">
        <v>0</v>
      </c>
      <c r="I50" s="129">
        <v>0</v>
      </c>
      <c r="J50" s="129">
        <v>0</v>
      </c>
      <c r="K50" s="129">
        <v>0</v>
      </c>
      <c r="L50" s="127" t="s">
        <v>106</v>
      </c>
      <c r="M50" s="302">
        <v>13</v>
      </c>
    </row>
    <row r="51" spans="1:15" s="123" customFormat="1" ht="122.25" customHeight="1">
      <c r="A51" s="309"/>
      <c r="B51" s="140" t="s">
        <v>25</v>
      </c>
      <c r="C51" s="126" t="s">
        <v>230</v>
      </c>
      <c r="D51" s="141" t="s">
        <v>54</v>
      </c>
      <c r="E51" s="141" t="s">
        <v>91</v>
      </c>
      <c r="F51" s="129">
        <v>0</v>
      </c>
      <c r="G51" s="129">
        <v>0</v>
      </c>
      <c r="H51" s="129">
        <v>0</v>
      </c>
      <c r="I51" s="129">
        <v>0</v>
      </c>
      <c r="J51" s="129">
        <v>0</v>
      </c>
      <c r="K51" s="129">
        <v>0</v>
      </c>
      <c r="L51" s="127" t="s">
        <v>106</v>
      </c>
      <c r="M51" s="302">
        <v>13</v>
      </c>
    </row>
    <row r="52" spans="1:15" s="123" customFormat="1" ht="139.5" customHeight="1">
      <c r="A52" s="309"/>
      <c r="B52" s="140" t="s">
        <v>26</v>
      </c>
      <c r="C52" s="144" t="s">
        <v>231</v>
      </c>
      <c r="D52" s="127" t="s">
        <v>54</v>
      </c>
      <c r="E52" s="141" t="s">
        <v>91</v>
      </c>
      <c r="F52" s="129">
        <v>0</v>
      </c>
      <c r="G52" s="129">
        <v>0</v>
      </c>
      <c r="H52" s="129">
        <v>0</v>
      </c>
      <c r="I52" s="129">
        <v>0</v>
      </c>
      <c r="J52" s="129">
        <v>0</v>
      </c>
      <c r="K52" s="129">
        <v>0</v>
      </c>
      <c r="L52" s="145" t="s">
        <v>232</v>
      </c>
      <c r="M52" s="139">
        <v>3</v>
      </c>
    </row>
    <row r="53" spans="1:15" s="123" customFormat="1" ht="183.75" customHeight="1">
      <c r="A53" s="309"/>
      <c r="B53" s="140" t="s">
        <v>179</v>
      </c>
      <c r="C53" s="144" t="s">
        <v>233</v>
      </c>
      <c r="D53" s="127" t="s">
        <v>234</v>
      </c>
      <c r="E53" s="141" t="s">
        <v>91</v>
      </c>
      <c r="F53" s="129">
        <v>0</v>
      </c>
      <c r="G53" s="129">
        <v>0</v>
      </c>
      <c r="H53" s="129">
        <v>0</v>
      </c>
      <c r="I53" s="129">
        <v>0</v>
      </c>
      <c r="J53" s="129">
        <v>0</v>
      </c>
      <c r="K53" s="129">
        <v>0</v>
      </c>
      <c r="L53" s="145" t="s">
        <v>235</v>
      </c>
      <c r="M53" s="139">
        <v>1</v>
      </c>
    </row>
    <row r="54" spans="1:15" s="123" customFormat="1" ht="185.25" customHeight="1">
      <c r="A54" s="310"/>
      <c r="B54" s="146" t="s">
        <v>127</v>
      </c>
      <c r="C54" s="147" t="s">
        <v>236</v>
      </c>
      <c r="D54" s="141" t="s">
        <v>234</v>
      </c>
      <c r="E54" s="141" t="s">
        <v>91</v>
      </c>
      <c r="F54" s="129">
        <v>0</v>
      </c>
      <c r="G54" s="129">
        <v>0</v>
      </c>
      <c r="H54" s="129">
        <v>0</v>
      </c>
      <c r="I54" s="129">
        <v>0</v>
      </c>
      <c r="J54" s="129">
        <v>0</v>
      </c>
      <c r="K54" s="129">
        <v>0</v>
      </c>
      <c r="L54" s="84" t="s">
        <v>27</v>
      </c>
      <c r="M54" s="300">
        <v>5</v>
      </c>
    </row>
    <row r="55" spans="1:15" s="123" customFormat="1" ht="39" customHeight="1">
      <c r="A55" s="309"/>
      <c r="B55" s="148"/>
      <c r="C55" s="132" t="s">
        <v>5</v>
      </c>
      <c r="D55" s="148"/>
      <c r="E55" s="148"/>
      <c r="F55" s="149">
        <f>F50</f>
        <v>43.2</v>
      </c>
      <c r="G55" s="149">
        <f t="shared" ref="G55:K55" si="13">G50</f>
        <v>43.2</v>
      </c>
      <c r="H55" s="149">
        <f t="shared" si="13"/>
        <v>0</v>
      </c>
      <c r="I55" s="149">
        <f t="shared" si="13"/>
        <v>0</v>
      </c>
      <c r="J55" s="149">
        <f t="shared" si="13"/>
        <v>0</v>
      </c>
      <c r="K55" s="149">
        <f t="shared" si="13"/>
        <v>0</v>
      </c>
      <c r="L55" s="139"/>
      <c r="M55" s="139"/>
    </row>
    <row r="56" spans="1:15" s="123" customFormat="1" ht="29.25" customHeight="1">
      <c r="A56" s="357" t="s">
        <v>192</v>
      </c>
      <c r="B56" s="426"/>
      <c r="C56" s="426"/>
      <c r="D56" s="426"/>
      <c r="E56" s="426"/>
      <c r="F56" s="426"/>
      <c r="G56" s="426"/>
      <c r="H56" s="426"/>
      <c r="I56" s="426"/>
      <c r="J56" s="426"/>
      <c r="K56" s="426"/>
      <c r="L56" s="426"/>
      <c r="M56" s="427"/>
    </row>
    <row r="57" spans="1:15" s="123" customFormat="1" ht="104.25" customHeight="1">
      <c r="A57" s="309"/>
      <c r="B57" s="139">
        <v>1</v>
      </c>
      <c r="C57" s="150" t="s">
        <v>282</v>
      </c>
      <c r="D57" s="127" t="s">
        <v>54</v>
      </c>
      <c r="E57" s="139" t="s">
        <v>91</v>
      </c>
      <c r="F57" s="131">
        <f>I57</f>
        <v>1.2</v>
      </c>
      <c r="G57" s="129">
        <v>0</v>
      </c>
      <c r="H57" s="129">
        <v>0</v>
      </c>
      <c r="I57" s="131">
        <v>1.2</v>
      </c>
      <c r="J57" s="129">
        <v>0</v>
      </c>
      <c r="K57" s="129">
        <v>0</v>
      </c>
      <c r="L57" s="127" t="s">
        <v>283</v>
      </c>
      <c r="M57" s="301">
        <v>1</v>
      </c>
    </row>
    <row r="58" spans="1:15" s="123" customFormat="1" ht="100.5" customHeight="1">
      <c r="A58" s="124"/>
      <c r="B58" s="139">
        <v>2</v>
      </c>
      <c r="C58" s="144" t="s">
        <v>237</v>
      </c>
      <c r="D58" s="127" t="s">
        <v>54</v>
      </c>
      <c r="E58" s="139" t="s">
        <v>91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9">
        <v>0</v>
      </c>
      <c r="L58" s="127" t="s">
        <v>106</v>
      </c>
      <c r="M58" s="301">
        <v>105</v>
      </c>
    </row>
    <row r="59" spans="1:15" s="123" customFormat="1" ht="103.5" customHeight="1">
      <c r="A59" s="124"/>
      <c r="B59" s="139">
        <v>3</v>
      </c>
      <c r="C59" s="144" t="s">
        <v>183</v>
      </c>
      <c r="D59" s="127" t="s">
        <v>54</v>
      </c>
      <c r="E59" s="139" t="s">
        <v>91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9">
        <v>0</v>
      </c>
      <c r="L59" s="151" t="s">
        <v>184</v>
      </c>
      <c r="M59" s="301">
        <v>1</v>
      </c>
    </row>
    <row r="60" spans="1:15" s="123" customFormat="1" ht="106.5" customHeight="1">
      <c r="A60" s="124"/>
      <c r="B60" s="139">
        <v>4</v>
      </c>
      <c r="C60" s="144" t="s">
        <v>185</v>
      </c>
      <c r="D60" s="127" t="s">
        <v>54</v>
      </c>
      <c r="E60" s="139" t="s">
        <v>91</v>
      </c>
      <c r="F60" s="129">
        <v>0</v>
      </c>
      <c r="G60" s="129">
        <v>0</v>
      </c>
      <c r="H60" s="129">
        <v>0</v>
      </c>
      <c r="I60" s="129">
        <v>0</v>
      </c>
      <c r="J60" s="129">
        <v>0</v>
      </c>
      <c r="K60" s="129">
        <v>0</v>
      </c>
      <c r="L60" s="151" t="s">
        <v>107</v>
      </c>
      <c r="M60" s="301">
        <v>5</v>
      </c>
    </row>
    <row r="61" spans="1:15" s="123" customFormat="1" ht="27" customHeight="1">
      <c r="A61" s="124"/>
      <c r="B61" s="127"/>
      <c r="C61" s="132" t="s">
        <v>5</v>
      </c>
      <c r="D61" s="124"/>
      <c r="E61" s="136"/>
      <c r="F61" s="136">
        <f>F57</f>
        <v>1.2</v>
      </c>
      <c r="G61" s="136">
        <v>0</v>
      </c>
      <c r="H61" s="136">
        <v>0</v>
      </c>
      <c r="I61" s="136">
        <f>I57</f>
        <v>1.2</v>
      </c>
      <c r="J61" s="136">
        <v>0</v>
      </c>
      <c r="K61" s="136">
        <v>0</v>
      </c>
      <c r="L61" s="124"/>
      <c r="M61" s="124"/>
      <c r="O61" s="152"/>
    </row>
    <row r="62" spans="1:15" s="123" customFormat="1" ht="47.25" customHeight="1">
      <c r="A62" s="404" t="s">
        <v>238</v>
      </c>
      <c r="B62" s="405"/>
      <c r="C62" s="405"/>
      <c r="D62" s="405"/>
      <c r="E62" s="405"/>
      <c r="F62" s="405"/>
      <c r="G62" s="405"/>
      <c r="H62" s="405"/>
      <c r="I62" s="405"/>
      <c r="J62" s="405"/>
      <c r="K62" s="405"/>
      <c r="L62" s="405"/>
      <c r="M62" s="406"/>
      <c r="O62" s="152"/>
    </row>
    <row r="63" spans="1:15" s="123" customFormat="1" ht="54" customHeight="1">
      <c r="A63" s="436" t="s">
        <v>92</v>
      </c>
      <c r="B63" s="397">
        <v>1</v>
      </c>
      <c r="C63" s="399" t="s">
        <v>284</v>
      </c>
      <c r="D63" s="397" t="s">
        <v>54</v>
      </c>
      <c r="E63" s="396" t="s">
        <v>285</v>
      </c>
      <c r="F63" s="407">
        <v>0</v>
      </c>
      <c r="G63" s="408">
        <v>0</v>
      </c>
      <c r="H63" s="408">
        <v>0</v>
      </c>
      <c r="I63" s="411">
        <v>0</v>
      </c>
      <c r="J63" s="408">
        <v>0</v>
      </c>
      <c r="K63" s="408">
        <v>0</v>
      </c>
      <c r="L63" s="397" t="s">
        <v>286</v>
      </c>
      <c r="M63" s="397" t="s">
        <v>287</v>
      </c>
      <c r="O63" s="152"/>
    </row>
    <row r="64" spans="1:15" s="123" customFormat="1" ht="13.35" customHeight="1">
      <c r="A64" s="439"/>
      <c r="B64" s="373"/>
      <c r="C64" s="400"/>
      <c r="D64" s="402"/>
      <c r="E64" s="396"/>
      <c r="F64" s="407"/>
      <c r="G64" s="409"/>
      <c r="H64" s="409"/>
      <c r="I64" s="412"/>
      <c r="J64" s="409"/>
      <c r="K64" s="409"/>
      <c r="L64" s="373"/>
      <c r="M64" s="373"/>
      <c r="O64" s="152"/>
    </row>
    <row r="65" spans="1:77" s="123" customFormat="1" ht="144" customHeight="1">
      <c r="A65" s="439"/>
      <c r="B65" s="373"/>
      <c r="C65" s="400"/>
      <c r="D65" s="402"/>
      <c r="E65" s="396"/>
      <c r="F65" s="407"/>
      <c r="G65" s="409"/>
      <c r="H65" s="409"/>
      <c r="I65" s="412"/>
      <c r="J65" s="409"/>
      <c r="K65" s="409"/>
      <c r="L65" s="373"/>
      <c r="M65" s="373"/>
      <c r="O65" s="152"/>
    </row>
    <row r="66" spans="1:77" s="123" customFormat="1" ht="24.75" hidden="1" customHeight="1">
      <c r="A66" s="439"/>
      <c r="B66" s="373"/>
      <c r="C66" s="400"/>
      <c r="D66" s="402"/>
      <c r="E66" s="396"/>
      <c r="F66" s="407"/>
      <c r="G66" s="409"/>
      <c r="H66" s="409"/>
      <c r="I66" s="412"/>
      <c r="J66" s="409"/>
      <c r="K66" s="409"/>
      <c r="L66" s="373"/>
      <c r="M66" s="373"/>
      <c r="O66" s="152"/>
    </row>
    <row r="67" spans="1:77" s="123" customFormat="1" ht="151.5" hidden="1" customHeight="1">
      <c r="A67" s="439"/>
      <c r="B67" s="373"/>
      <c r="C67" s="400"/>
      <c r="D67" s="402"/>
      <c r="E67" s="396"/>
      <c r="F67" s="407"/>
      <c r="G67" s="409"/>
      <c r="H67" s="409"/>
      <c r="I67" s="412"/>
      <c r="J67" s="409"/>
      <c r="K67" s="409"/>
      <c r="L67" s="373"/>
      <c r="M67" s="373"/>
      <c r="O67" s="152"/>
    </row>
    <row r="68" spans="1:77" s="123" customFormat="1" ht="14.25" hidden="1">
      <c r="A68" s="439"/>
      <c r="B68" s="398"/>
      <c r="C68" s="401"/>
      <c r="D68" s="403"/>
      <c r="E68" s="396"/>
      <c r="F68" s="407"/>
      <c r="G68" s="410"/>
      <c r="H68" s="410"/>
      <c r="I68" s="413"/>
      <c r="J68" s="410"/>
      <c r="K68" s="410"/>
      <c r="L68" s="398"/>
      <c r="M68" s="398"/>
      <c r="O68" s="152"/>
    </row>
    <row r="69" spans="1:77" s="123" customFormat="1" ht="0.4" customHeight="1">
      <c r="A69" s="439"/>
      <c r="B69" s="321"/>
      <c r="C69" s="323"/>
      <c r="D69" s="321"/>
      <c r="E69" s="321"/>
      <c r="F69" s="320"/>
      <c r="G69" s="320"/>
      <c r="H69" s="320"/>
      <c r="I69" s="320"/>
      <c r="J69" s="320"/>
      <c r="K69" s="320"/>
      <c r="L69" s="321"/>
      <c r="M69" s="322"/>
    </row>
    <row r="70" spans="1:77" s="123" customFormat="1" ht="134.25" customHeight="1">
      <c r="A70" s="439"/>
      <c r="B70" s="127">
        <v>2</v>
      </c>
      <c r="C70" s="126" t="s">
        <v>288</v>
      </c>
      <c r="D70" s="127" t="s">
        <v>54</v>
      </c>
      <c r="E70" s="127" t="s">
        <v>239</v>
      </c>
      <c r="F70" s="133">
        <v>328.5</v>
      </c>
      <c r="G70" s="133">
        <v>0</v>
      </c>
      <c r="H70" s="133">
        <v>0</v>
      </c>
      <c r="I70" s="133">
        <v>0</v>
      </c>
      <c r="J70" s="133">
        <v>0</v>
      </c>
      <c r="K70" s="133">
        <v>328.5</v>
      </c>
      <c r="L70" s="127" t="s">
        <v>240</v>
      </c>
      <c r="M70" s="301">
        <v>250</v>
      </c>
    </row>
    <row r="71" spans="1:77" s="123" customFormat="1" ht="122.25" customHeight="1">
      <c r="A71" s="441"/>
      <c r="B71" s="138" t="s">
        <v>381</v>
      </c>
      <c r="C71" s="155" t="s">
        <v>186</v>
      </c>
      <c r="D71" s="127" t="s">
        <v>54</v>
      </c>
      <c r="E71" s="127" t="s">
        <v>239</v>
      </c>
      <c r="F71" s="133">
        <v>328.5</v>
      </c>
      <c r="G71" s="133">
        <v>0</v>
      </c>
      <c r="H71" s="133">
        <v>0</v>
      </c>
      <c r="I71" s="133">
        <v>0</v>
      </c>
      <c r="J71" s="133">
        <v>0</v>
      </c>
      <c r="K71" s="133">
        <v>328.5</v>
      </c>
      <c r="L71" s="127" t="s">
        <v>240</v>
      </c>
      <c r="M71" s="301">
        <v>250</v>
      </c>
    </row>
    <row r="72" spans="1:77" s="123" customFormat="1" ht="27" customHeight="1">
      <c r="A72" s="124"/>
      <c r="B72" s="127"/>
      <c r="C72" s="132" t="s">
        <v>5</v>
      </c>
      <c r="D72" s="124"/>
      <c r="E72" s="124"/>
      <c r="F72" s="156">
        <f>F63+F70</f>
        <v>328.5</v>
      </c>
      <c r="G72" s="156">
        <f>G63+G70</f>
        <v>0</v>
      </c>
      <c r="H72" s="156">
        <f>H63+H70</f>
        <v>0</v>
      </c>
      <c r="I72" s="156">
        <f>I63+I70</f>
        <v>0</v>
      </c>
      <c r="J72" s="156">
        <f>J63+J70</f>
        <v>0</v>
      </c>
      <c r="K72" s="156">
        <f>K63+K70</f>
        <v>328.5</v>
      </c>
      <c r="L72" s="127"/>
      <c r="M72" s="301"/>
    </row>
    <row r="73" spans="1:77" s="123" customFormat="1" ht="23.85" customHeight="1">
      <c r="A73" s="404" t="s">
        <v>187</v>
      </c>
      <c r="B73" s="405"/>
      <c r="C73" s="405"/>
      <c r="D73" s="405"/>
      <c r="E73" s="405"/>
      <c r="F73" s="405"/>
      <c r="G73" s="405"/>
      <c r="H73" s="405"/>
      <c r="I73" s="405"/>
      <c r="J73" s="405"/>
      <c r="K73" s="405"/>
      <c r="L73" s="405"/>
      <c r="M73" s="406"/>
    </row>
    <row r="74" spans="1:77" s="123" customFormat="1" ht="134.25" customHeight="1">
      <c r="A74" s="308" t="s">
        <v>92</v>
      </c>
      <c r="B74" s="127">
        <v>1</v>
      </c>
      <c r="C74" s="126" t="s">
        <v>289</v>
      </c>
      <c r="D74" s="127" t="s">
        <v>54</v>
      </c>
      <c r="E74" s="127" t="s">
        <v>108</v>
      </c>
      <c r="F74" s="157">
        <v>0</v>
      </c>
      <c r="G74" s="157">
        <v>0</v>
      </c>
      <c r="H74" s="157">
        <v>0</v>
      </c>
      <c r="I74" s="157">
        <v>0</v>
      </c>
      <c r="J74" s="157">
        <v>0</v>
      </c>
      <c r="K74" s="157">
        <v>0</v>
      </c>
      <c r="L74" s="151" t="s">
        <v>290</v>
      </c>
      <c r="M74" s="301" t="s">
        <v>291</v>
      </c>
    </row>
    <row r="75" spans="1:77" s="123" customFormat="1" ht="24" customHeight="1">
      <c r="A75" s="124"/>
      <c r="B75" s="127"/>
      <c r="C75" s="132" t="s">
        <v>5</v>
      </c>
      <c r="D75" s="127" t="s">
        <v>17</v>
      </c>
      <c r="E75" s="127" t="s">
        <v>17</v>
      </c>
      <c r="F75" s="156">
        <f>F74</f>
        <v>0</v>
      </c>
      <c r="G75" s="156">
        <f t="shared" ref="G75:K75" si="14">G74</f>
        <v>0</v>
      </c>
      <c r="H75" s="156">
        <f t="shared" si="14"/>
        <v>0</v>
      </c>
      <c r="I75" s="156">
        <f t="shared" si="14"/>
        <v>0</v>
      </c>
      <c r="J75" s="156">
        <f t="shared" si="14"/>
        <v>0</v>
      </c>
      <c r="K75" s="156">
        <f t="shared" si="14"/>
        <v>0</v>
      </c>
      <c r="L75" s="151" t="s">
        <v>17</v>
      </c>
      <c r="M75" s="301" t="s">
        <v>17</v>
      </c>
    </row>
    <row r="76" spans="1:77" s="123" customFormat="1" ht="35.65" customHeight="1">
      <c r="A76" s="124"/>
      <c r="B76" s="127"/>
      <c r="C76" s="132" t="s">
        <v>109</v>
      </c>
      <c r="D76" s="124" t="s">
        <v>17</v>
      </c>
      <c r="E76" s="136" t="s">
        <v>17</v>
      </c>
      <c r="F76" s="136">
        <f>F25+F37+F44+F48+F55+F61+F72+F75</f>
        <v>75567.599999999977</v>
      </c>
      <c r="G76" s="136">
        <f>G25+G37+G44+G48+G55+G61+G72+G75</f>
        <v>72511.799999999988</v>
      </c>
      <c r="H76" s="136">
        <f>H25+H37+H44+H48+H55+H61+H72+H75</f>
        <v>1227.7</v>
      </c>
      <c r="I76" s="136">
        <f>I25+I37+I44+I48+I55+I61+I72+I75</f>
        <v>1499.6000000000001</v>
      </c>
      <c r="J76" s="136">
        <f>J25+J37+J44+J48+J55+J61+J72+J75</f>
        <v>0</v>
      </c>
      <c r="K76" s="136">
        <f>K25+K37+K44+K48+K55+K61+K72+K75</f>
        <v>328.5</v>
      </c>
      <c r="L76" s="130" t="s">
        <v>17</v>
      </c>
      <c r="M76" s="301" t="s">
        <v>17</v>
      </c>
      <c r="O76" s="152"/>
      <c r="R76" s="158"/>
      <c r="T76" s="152"/>
      <c r="BW76" s="159"/>
      <c r="BY76" s="159"/>
    </row>
    <row r="77" spans="1:77" s="65" customFormat="1" ht="15" customHeight="1">
      <c r="A77" s="384" t="s">
        <v>302</v>
      </c>
      <c r="B77" s="385"/>
      <c r="C77" s="385"/>
      <c r="D77" s="385"/>
      <c r="E77" s="385"/>
      <c r="F77" s="385"/>
      <c r="G77" s="385"/>
      <c r="H77" s="385"/>
      <c r="I77" s="385"/>
      <c r="J77" s="385"/>
      <c r="K77" s="385"/>
      <c r="L77" s="385"/>
      <c r="M77" s="386"/>
    </row>
    <row r="78" spans="1:77" s="267" customFormat="1" ht="156.94999999999999" customHeight="1">
      <c r="A78" s="328" t="s">
        <v>73</v>
      </c>
      <c r="B78" s="349">
        <v>1</v>
      </c>
      <c r="C78" s="387" t="s">
        <v>346</v>
      </c>
      <c r="D78" s="387" t="s">
        <v>31</v>
      </c>
      <c r="E78" s="387" t="s">
        <v>110</v>
      </c>
      <c r="F78" s="390">
        <f>I78</f>
        <v>0</v>
      </c>
      <c r="G78" s="392">
        <v>0</v>
      </c>
      <c r="H78" s="392">
        <v>0</v>
      </c>
      <c r="I78" s="387">
        <v>0</v>
      </c>
      <c r="J78" s="392">
        <v>0</v>
      </c>
      <c r="K78" s="393">
        <v>0</v>
      </c>
      <c r="L78" s="387" t="s">
        <v>345</v>
      </c>
      <c r="M78" s="395" t="s">
        <v>214</v>
      </c>
    </row>
    <row r="79" spans="1:77">
      <c r="A79" s="328"/>
      <c r="B79" s="351"/>
      <c r="C79" s="388"/>
      <c r="D79" s="389"/>
      <c r="E79" s="389"/>
      <c r="F79" s="391"/>
      <c r="G79" s="388"/>
      <c r="H79" s="388"/>
      <c r="I79" s="388"/>
      <c r="J79" s="388"/>
      <c r="K79" s="394"/>
      <c r="L79" s="388"/>
      <c r="M79" s="388"/>
    </row>
    <row r="80" spans="1:77" s="6" customFormat="1">
      <c r="A80" s="328"/>
      <c r="B80" s="78"/>
      <c r="C80" s="120" t="s">
        <v>5</v>
      </c>
      <c r="D80" s="78" t="s">
        <v>17</v>
      </c>
      <c r="E80" s="61" t="s">
        <v>17</v>
      </c>
      <c r="F80" s="62">
        <f t="shared" ref="F80:H80" si="15">F78</f>
        <v>0</v>
      </c>
      <c r="G80" s="62">
        <f t="shared" si="15"/>
        <v>0</v>
      </c>
      <c r="H80" s="62">
        <f t="shared" si="15"/>
        <v>0</v>
      </c>
      <c r="I80" s="62">
        <f>I78</f>
        <v>0</v>
      </c>
      <c r="J80" s="62">
        <v>0</v>
      </c>
      <c r="K80" s="25">
        <f>K78</f>
        <v>0</v>
      </c>
      <c r="L80" s="78" t="s">
        <v>213</v>
      </c>
      <c r="M80" s="80" t="s">
        <v>17</v>
      </c>
      <c r="N80" s="5"/>
    </row>
    <row r="81" spans="1:14" s="122" customFormat="1" ht="15" customHeight="1">
      <c r="A81" s="356" t="s">
        <v>308</v>
      </c>
      <c r="B81" s="356"/>
      <c r="C81" s="356"/>
      <c r="D81" s="356"/>
      <c r="E81" s="356"/>
      <c r="F81" s="356"/>
      <c r="G81" s="356"/>
      <c r="H81" s="356"/>
      <c r="I81" s="356"/>
      <c r="J81" s="356"/>
      <c r="K81" s="356"/>
      <c r="L81" s="356"/>
      <c r="M81" s="356"/>
    </row>
    <row r="82" spans="1:14" s="122" customFormat="1" ht="334.5" customHeight="1">
      <c r="A82" s="313" t="s">
        <v>389</v>
      </c>
      <c r="B82" s="160" t="s">
        <v>23</v>
      </c>
      <c r="C82" s="168" t="s">
        <v>305</v>
      </c>
      <c r="D82" s="161">
        <v>2025</v>
      </c>
      <c r="E82" s="161" t="s">
        <v>306</v>
      </c>
      <c r="F82" s="162">
        <f>I82</f>
        <v>94.64</v>
      </c>
      <c r="G82" s="162">
        <v>0</v>
      </c>
      <c r="H82" s="162">
        <v>0</v>
      </c>
      <c r="I82" s="162">
        <v>94.64</v>
      </c>
      <c r="J82" s="162">
        <v>0</v>
      </c>
      <c r="K82" s="163">
        <v>0</v>
      </c>
      <c r="L82" s="139" t="s">
        <v>307</v>
      </c>
      <c r="M82" s="139">
        <v>14</v>
      </c>
    </row>
    <row r="83" spans="1:14" s="122" customFormat="1" ht="15" customHeight="1">
      <c r="A83" s="164"/>
      <c r="B83" s="357" t="s">
        <v>193</v>
      </c>
      <c r="C83" s="358"/>
      <c r="D83" s="358"/>
      <c r="E83" s="359"/>
      <c r="F83" s="165">
        <f>I83</f>
        <v>94.64</v>
      </c>
      <c r="G83" s="165">
        <v>0</v>
      </c>
      <c r="H83" s="165">
        <v>0</v>
      </c>
      <c r="I83" s="165">
        <f>I82</f>
        <v>94.64</v>
      </c>
      <c r="J83" s="165">
        <v>0</v>
      </c>
      <c r="K83" s="166">
        <v>0</v>
      </c>
      <c r="L83" s="167" t="s">
        <v>17</v>
      </c>
      <c r="M83" s="167" t="s">
        <v>17</v>
      </c>
    </row>
    <row r="84" spans="1:14" ht="15" customHeight="1">
      <c r="A84" s="368" t="s">
        <v>303</v>
      </c>
      <c r="B84" s="369"/>
      <c r="C84" s="369"/>
      <c r="D84" s="369"/>
      <c r="E84" s="369"/>
      <c r="F84" s="369"/>
      <c r="G84" s="369"/>
      <c r="H84" s="369"/>
      <c r="I84" s="369"/>
      <c r="J84" s="369"/>
      <c r="K84" s="369"/>
      <c r="L84" s="369"/>
      <c r="M84" s="370"/>
    </row>
    <row r="85" spans="1:14" ht="45">
      <c r="A85" s="338" t="s">
        <v>111</v>
      </c>
      <c r="B85" s="66" t="s">
        <v>23</v>
      </c>
      <c r="C85" s="113" t="s">
        <v>217</v>
      </c>
      <c r="D85" s="80" t="s">
        <v>215</v>
      </c>
      <c r="E85" s="80" t="s">
        <v>112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80" t="s">
        <v>113</v>
      </c>
      <c r="M85" s="80">
        <v>101</v>
      </c>
    </row>
    <row r="86" spans="1:14" ht="154.5" customHeight="1">
      <c r="A86" s="338"/>
      <c r="B86" s="66" t="s">
        <v>25</v>
      </c>
      <c r="C86" s="113" t="s">
        <v>114</v>
      </c>
      <c r="D86" s="80" t="s">
        <v>215</v>
      </c>
      <c r="E86" s="80" t="s">
        <v>216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80" t="s">
        <v>115</v>
      </c>
      <c r="M86" s="80">
        <v>4</v>
      </c>
    </row>
    <row r="87" spans="1:14" ht="97.5" customHeight="1">
      <c r="A87" s="338"/>
      <c r="B87" s="66" t="s">
        <v>26</v>
      </c>
      <c r="C87" s="113" t="s">
        <v>116</v>
      </c>
      <c r="D87" s="80">
        <v>2025</v>
      </c>
      <c r="E87" s="80" t="s">
        <v>112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80" t="s">
        <v>218</v>
      </c>
      <c r="M87" s="80" t="s">
        <v>219</v>
      </c>
    </row>
    <row r="88" spans="1:14">
      <c r="A88" s="371"/>
      <c r="B88" s="67"/>
      <c r="C88" s="121" t="s">
        <v>82</v>
      </c>
      <c r="D88" s="67"/>
      <c r="E88" s="68"/>
      <c r="F88" s="61">
        <f>F85+F86+F87</f>
        <v>0</v>
      </c>
      <c r="G88" s="61">
        <f t="shared" ref="G88:K88" si="16">G85+G86+G87</f>
        <v>0</v>
      </c>
      <c r="H88" s="61">
        <f t="shared" si="16"/>
        <v>0</v>
      </c>
      <c r="I88" s="61">
        <f t="shared" si="16"/>
        <v>0</v>
      </c>
      <c r="J88" s="61">
        <f t="shared" si="16"/>
        <v>0</v>
      </c>
      <c r="K88" s="61">
        <f t="shared" si="16"/>
        <v>0</v>
      </c>
      <c r="L88" s="67"/>
      <c r="M88" s="69"/>
    </row>
    <row r="89" spans="1:14" s="122" customFormat="1" ht="124.5" customHeight="1">
      <c r="A89" s="258" t="s">
        <v>397</v>
      </c>
      <c r="B89" s="222">
        <v>1</v>
      </c>
      <c r="C89" s="223" t="s">
        <v>350</v>
      </c>
      <c r="D89" s="223" t="s">
        <v>215</v>
      </c>
      <c r="E89" s="269" t="s">
        <v>123</v>
      </c>
      <c r="F89" s="180">
        <f>SUM(G89:K89)</f>
        <v>15</v>
      </c>
      <c r="G89" s="270">
        <v>0</v>
      </c>
      <c r="H89" s="270">
        <v>0</v>
      </c>
      <c r="I89" s="270">
        <v>15</v>
      </c>
      <c r="J89" s="270">
        <v>0</v>
      </c>
      <c r="K89" s="270">
        <v>0</v>
      </c>
      <c r="L89" s="223" t="s">
        <v>351</v>
      </c>
      <c r="M89" s="224" t="s">
        <v>352</v>
      </c>
    </row>
    <row r="90" spans="1:14" s="274" customFormat="1" ht="174" customHeight="1">
      <c r="A90" s="258" t="s">
        <v>398</v>
      </c>
      <c r="B90" s="222">
        <v>2</v>
      </c>
      <c r="C90" s="232" t="s">
        <v>371</v>
      </c>
      <c r="D90" s="223" t="s">
        <v>215</v>
      </c>
      <c r="E90" s="233" t="s">
        <v>370</v>
      </c>
      <c r="F90" s="180">
        <f>I90</f>
        <v>196.51499999999999</v>
      </c>
      <c r="G90" s="270">
        <v>0</v>
      </c>
      <c r="H90" s="270">
        <v>0</v>
      </c>
      <c r="I90" s="270">
        <v>196.51499999999999</v>
      </c>
      <c r="J90" s="270">
        <v>0</v>
      </c>
      <c r="K90" s="270">
        <v>0</v>
      </c>
      <c r="L90" s="223"/>
      <c r="M90" s="224"/>
      <c r="N90" s="273"/>
    </row>
    <row r="91" spans="1:14" s="274" customFormat="1" ht="150" customHeight="1">
      <c r="A91" s="258" t="s">
        <v>399</v>
      </c>
      <c r="B91" s="222">
        <v>3</v>
      </c>
      <c r="C91" s="223" t="s">
        <v>372</v>
      </c>
      <c r="D91" s="223" t="s">
        <v>215</v>
      </c>
      <c r="E91" s="233" t="s">
        <v>370</v>
      </c>
      <c r="F91" s="180">
        <f>I91</f>
        <v>10617.084999999999</v>
      </c>
      <c r="G91" s="270">
        <v>0</v>
      </c>
      <c r="H91" s="270">
        <v>0</v>
      </c>
      <c r="I91" s="270">
        <v>10617.084999999999</v>
      </c>
      <c r="J91" s="270">
        <v>0</v>
      </c>
      <c r="K91" s="270">
        <v>0</v>
      </c>
      <c r="L91" s="223"/>
      <c r="M91" s="224"/>
      <c r="N91" s="273"/>
    </row>
    <row r="92" spans="1:14" s="122" customFormat="1" ht="213" customHeight="1">
      <c r="A92" s="481" t="s">
        <v>396</v>
      </c>
      <c r="B92" s="372">
        <v>4</v>
      </c>
      <c r="C92" s="233" t="s">
        <v>367</v>
      </c>
      <c r="D92" s="374" t="s">
        <v>215</v>
      </c>
      <c r="E92" s="376" t="s">
        <v>24</v>
      </c>
      <c r="F92" s="187">
        <f t="shared" ref="F92" si="17">F93+F94+F95+F96</f>
        <v>93.751000000000019</v>
      </c>
      <c r="G92" s="179">
        <v>0</v>
      </c>
      <c r="H92" s="180">
        <v>0</v>
      </c>
      <c r="I92" s="187">
        <f>I93+I94+I95+I96</f>
        <v>93.751000000000019</v>
      </c>
      <c r="J92" s="177">
        <v>0</v>
      </c>
      <c r="K92" s="177">
        <v>0</v>
      </c>
      <c r="L92" s="269" t="s">
        <v>321</v>
      </c>
      <c r="M92" s="190" t="s">
        <v>322</v>
      </c>
    </row>
    <row r="93" spans="1:14">
      <c r="A93" s="482"/>
      <c r="B93" s="373"/>
      <c r="C93" s="186" t="s">
        <v>221</v>
      </c>
      <c r="D93" s="375"/>
      <c r="E93" s="377"/>
      <c r="F93" s="178">
        <f>I93</f>
        <v>1E-3</v>
      </c>
      <c r="G93" s="179">
        <v>0</v>
      </c>
      <c r="H93" s="180">
        <v>0</v>
      </c>
      <c r="I93" s="187">
        <f>1/1000</f>
        <v>1E-3</v>
      </c>
      <c r="J93" s="177">
        <v>0</v>
      </c>
      <c r="K93" s="177">
        <v>0</v>
      </c>
      <c r="L93" s="80" t="s">
        <v>323</v>
      </c>
      <c r="M93" s="188" t="s">
        <v>324</v>
      </c>
    </row>
    <row r="94" spans="1:14" ht="30">
      <c r="A94" s="482"/>
      <c r="B94" s="373"/>
      <c r="C94" s="189" t="s">
        <v>223</v>
      </c>
      <c r="D94" s="375"/>
      <c r="E94" s="377"/>
      <c r="F94" s="178">
        <f t="shared" ref="F94:F96" si="18">I94</f>
        <v>88.9</v>
      </c>
      <c r="G94" s="179">
        <v>0</v>
      </c>
      <c r="H94" s="180">
        <v>0</v>
      </c>
      <c r="I94" s="190">
        <v>88.9</v>
      </c>
      <c r="J94" s="177">
        <v>0</v>
      </c>
      <c r="K94" s="177">
        <v>0</v>
      </c>
      <c r="L94" s="80" t="s">
        <v>220</v>
      </c>
      <c r="M94" s="26">
        <v>84.6</v>
      </c>
    </row>
    <row r="95" spans="1:14" ht="53.65" customHeight="1">
      <c r="A95" s="482"/>
      <c r="B95" s="373"/>
      <c r="C95" s="189" t="s">
        <v>225</v>
      </c>
      <c r="D95" s="375"/>
      <c r="E95" s="377"/>
      <c r="F95" s="178">
        <f t="shared" si="18"/>
        <v>2.4</v>
      </c>
      <c r="G95" s="179">
        <v>0</v>
      </c>
      <c r="H95" s="180">
        <v>0</v>
      </c>
      <c r="I95" s="190">
        <v>2.4</v>
      </c>
      <c r="J95" s="177">
        <v>0</v>
      </c>
      <c r="K95" s="177">
        <v>0</v>
      </c>
      <c r="L95" s="182" t="s">
        <v>325</v>
      </c>
      <c r="M95" s="33" t="s">
        <v>326</v>
      </c>
    </row>
    <row r="96" spans="1:14" ht="48.4" customHeight="1">
      <c r="A96" s="483"/>
      <c r="B96" s="154"/>
      <c r="C96" s="186" t="s">
        <v>327</v>
      </c>
      <c r="D96" s="191"/>
      <c r="E96" s="181"/>
      <c r="F96" s="178">
        <f t="shared" si="18"/>
        <v>2.4500000000000002</v>
      </c>
      <c r="G96" s="179">
        <v>0</v>
      </c>
      <c r="H96" s="180">
        <v>0</v>
      </c>
      <c r="I96" s="190">
        <v>2.4500000000000002</v>
      </c>
      <c r="J96" s="177">
        <v>0</v>
      </c>
      <c r="K96" s="177">
        <v>0</v>
      </c>
      <c r="L96" s="182" t="s">
        <v>328</v>
      </c>
      <c r="M96" s="33" t="s">
        <v>326</v>
      </c>
    </row>
    <row r="97" spans="1:20" s="65" customFormat="1" ht="300" customHeight="1">
      <c r="A97" s="479" t="s">
        <v>395</v>
      </c>
      <c r="B97" s="372">
        <v>5</v>
      </c>
      <c r="C97" s="223" t="s">
        <v>329</v>
      </c>
      <c r="D97" s="461" t="s">
        <v>215</v>
      </c>
      <c r="E97" s="372" t="s">
        <v>91</v>
      </c>
      <c r="F97" s="183">
        <f>F98+F99+F100</f>
        <v>651.20000000000005</v>
      </c>
      <c r="G97" s="179">
        <v>0</v>
      </c>
      <c r="H97" s="180">
        <v>0</v>
      </c>
      <c r="I97" s="179">
        <f>I98+I99+I100</f>
        <v>651.20000000000005</v>
      </c>
      <c r="J97" s="177">
        <v>0</v>
      </c>
      <c r="K97" s="177">
        <v>0</v>
      </c>
      <c r="L97" s="269" t="s">
        <v>222</v>
      </c>
      <c r="M97" s="275" t="s">
        <v>369</v>
      </c>
    </row>
    <row r="98" spans="1:20" s="192" customFormat="1">
      <c r="A98" s="480"/>
      <c r="B98" s="373"/>
      <c r="C98" s="223" t="s">
        <v>221</v>
      </c>
      <c r="D98" s="462"/>
      <c r="E98" s="373"/>
      <c r="F98" s="183">
        <f t="shared" ref="F98:F99" si="19">I98</f>
        <v>467.2</v>
      </c>
      <c r="G98" s="179">
        <v>0</v>
      </c>
      <c r="H98" s="180">
        <v>0</v>
      </c>
      <c r="I98" s="179">
        <v>467.2</v>
      </c>
      <c r="J98" s="177">
        <v>0</v>
      </c>
      <c r="K98" s="177">
        <v>0</v>
      </c>
      <c r="L98" s="269" t="s">
        <v>220</v>
      </c>
      <c r="M98" s="275" t="s">
        <v>330</v>
      </c>
      <c r="N98" s="9"/>
      <c r="O98" s="8"/>
      <c r="P98" s="8"/>
      <c r="Q98" s="8"/>
      <c r="R98" s="8"/>
      <c r="S98" s="9"/>
      <c r="T98" s="9"/>
    </row>
    <row r="99" spans="1:20" s="194" customFormat="1" ht="30">
      <c r="A99" s="480"/>
      <c r="B99" s="373"/>
      <c r="C99" s="223" t="s">
        <v>223</v>
      </c>
      <c r="D99" s="462"/>
      <c r="E99" s="373"/>
      <c r="F99" s="183">
        <f t="shared" si="19"/>
        <v>153.30000000000001</v>
      </c>
      <c r="G99" s="179">
        <v>0</v>
      </c>
      <c r="H99" s="180">
        <v>0</v>
      </c>
      <c r="I99" s="179">
        <v>153.30000000000001</v>
      </c>
      <c r="J99" s="177">
        <v>0</v>
      </c>
      <c r="K99" s="177">
        <v>0</v>
      </c>
      <c r="L99" s="269" t="s">
        <v>224</v>
      </c>
      <c r="M99" s="275" t="s">
        <v>368</v>
      </c>
      <c r="N99" s="193"/>
      <c r="O99" s="8"/>
      <c r="P99" s="8"/>
      <c r="Q99" s="8"/>
      <c r="R99" s="8"/>
      <c r="S99" s="9"/>
      <c r="T99" s="9"/>
    </row>
    <row r="100" spans="1:20" s="194" customFormat="1" ht="60">
      <c r="A100" s="480"/>
      <c r="B100" s="460"/>
      <c r="C100" s="223" t="s">
        <v>225</v>
      </c>
      <c r="D100" s="463"/>
      <c r="E100" s="460"/>
      <c r="F100" s="183">
        <f>I100</f>
        <v>30.7</v>
      </c>
      <c r="G100" s="179">
        <v>0</v>
      </c>
      <c r="H100" s="180">
        <v>0</v>
      </c>
      <c r="I100" s="179">
        <v>30.7</v>
      </c>
      <c r="J100" s="177">
        <v>0</v>
      </c>
      <c r="K100" s="177">
        <v>0</v>
      </c>
      <c r="L100" s="269" t="s">
        <v>325</v>
      </c>
      <c r="M100" s="275" t="s">
        <v>331</v>
      </c>
      <c r="N100" s="193"/>
      <c r="O100" s="8"/>
      <c r="P100" s="8"/>
      <c r="Q100" s="8"/>
      <c r="R100" s="8"/>
      <c r="S100" s="9"/>
      <c r="T100" s="9"/>
    </row>
    <row r="101" spans="1:20">
      <c r="A101" s="317"/>
      <c r="B101" s="51"/>
      <c r="C101" s="121" t="s">
        <v>82</v>
      </c>
      <c r="D101" s="53" t="s">
        <v>17</v>
      </c>
      <c r="E101" s="53" t="s">
        <v>17</v>
      </c>
      <c r="F101" s="61">
        <f t="shared" ref="F101:H101" si="20">F97+F92+F89+F91+F90</f>
        <v>11573.550999999999</v>
      </c>
      <c r="G101" s="61">
        <f t="shared" si="20"/>
        <v>0</v>
      </c>
      <c r="H101" s="61">
        <f t="shared" si="20"/>
        <v>0</v>
      </c>
      <c r="I101" s="61">
        <f>I97+I92+I89+I91+I90</f>
        <v>11573.550999999999</v>
      </c>
      <c r="J101" s="61">
        <f t="shared" ref="J101:K101" si="21">J97+J92+J89+J91+J90</f>
        <v>0</v>
      </c>
      <c r="K101" s="61">
        <f t="shared" si="21"/>
        <v>0</v>
      </c>
      <c r="L101" s="53" t="s">
        <v>17</v>
      </c>
      <c r="M101" s="53" t="s">
        <v>17</v>
      </c>
    </row>
    <row r="102" spans="1:20" ht="15.75" thickBot="1">
      <c r="A102" s="378" t="s">
        <v>193</v>
      </c>
      <c r="B102" s="379"/>
      <c r="C102" s="380"/>
      <c r="D102" s="30" t="s">
        <v>213</v>
      </c>
      <c r="E102" s="30" t="s">
        <v>213</v>
      </c>
      <c r="F102" s="184">
        <f>G102+H102+I102+J102+K102</f>
        <v>11573.550999999999</v>
      </c>
      <c r="G102" s="184">
        <f>G101+G88</f>
        <v>0</v>
      </c>
      <c r="H102" s="184">
        <f>H101+H88</f>
        <v>0</v>
      </c>
      <c r="I102" s="184">
        <f>I101+I88</f>
        <v>11573.550999999999</v>
      </c>
      <c r="J102" s="184">
        <f>J101+J88</f>
        <v>0</v>
      </c>
      <c r="K102" s="185">
        <f>K101+K88</f>
        <v>0</v>
      </c>
      <c r="L102" s="30" t="s">
        <v>17</v>
      </c>
      <c r="M102" s="30" t="s">
        <v>17</v>
      </c>
    </row>
    <row r="103" spans="1:20" s="63" customFormat="1" ht="18" customHeight="1">
      <c r="A103" s="381" t="s">
        <v>304</v>
      </c>
      <c r="B103" s="382"/>
      <c r="C103" s="382"/>
      <c r="D103" s="382"/>
      <c r="E103" s="382"/>
      <c r="F103" s="382"/>
      <c r="G103" s="382"/>
      <c r="H103" s="382"/>
      <c r="I103" s="382"/>
      <c r="J103" s="382"/>
      <c r="K103" s="382"/>
      <c r="L103" s="382"/>
      <c r="M103" s="383"/>
      <c r="Q103" s="70"/>
    </row>
    <row r="104" spans="1:20" s="277" customFormat="1" ht="108.75" customHeight="1">
      <c r="A104" s="309" t="s">
        <v>92</v>
      </c>
      <c r="B104" s="227">
        <v>1</v>
      </c>
      <c r="C104" s="126" t="s">
        <v>118</v>
      </c>
      <c r="D104" s="227" t="s">
        <v>54</v>
      </c>
      <c r="E104" s="227" t="s">
        <v>91</v>
      </c>
      <c r="F104" s="228">
        <v>0</v>
      </c>
      <c r="G104" s="228">
        <v>0</v>
      </c>
      <c r="H104" s="276">
        <v>0</v>
      </c>
      <c r="I104" s="276">
        <v>0</v>
      </c>
      <c r="J104" s="276">
        <v>0</v>
      </c>
      <c r="K104" s="276">
        <v>0</v>
      </c>
      <c r="L104" s="227" t="s">
        <v>119</v>
      </c>
      <c r="M104" s="301">
        <v>1520</v>
      </c>
      <c r="Q104" s="278"/>
    </row>
    <row r="105" spans="1:20" ht="15" customHeight="1">
      <c r="A105" s="64"/>
      <c r="B105" s="169"/>
      <c r="C105" s="170" t="s">
        <v>82</v>
      </c>
      <c r="D105" s="171" t="s">
        <v>17</v>
      </c>
      <c r="E105" s="171" t="s">
        <v>17</v>
      </c>
      <c r="F105" s="76">
        <f>F104</f>
        <v>0</v>
      </c>
      <c r="G105" s="76">
        <f t="shared" ref="G105:K105" si="22">G104</f>
        <v>0</v>
      </c>
      <c r="H105" s="76">
        <f t="shared" si="22"/>
        <v>0</v>
      </c>
      <c r="I105" s="76">
        <f t="shared" si="22"/>
        <v>0</v>
      </c>
      <c r="J105" s="76">
        <f t="shared" si="22"/>
        <v>0</v>
      </c>
      <c r="K105" s="77">
        <f t="shared" si="22"/>
        <v>0</v>
      </c>
      <c r="L105" s="171" t="s">
        <v>17</v>
      </c>
      <c r="M105" s="171" t="s">
        <v>17</v>
      </c>
    </row>
    <row r="106" spans="1:20" s="6" customFormat="1" ht="15.75" thickBot="1">
      <c r="A106" s="360" t="s">
        <v>309</v>
      </c>
      <c r="B106" s="361"/>
      <c r="C106" s="361"/>
      <c r="D106" s="361"/>
      <c r="E106" s="361"/>
      <c r="F106" s="361"/>
      <c r="G106" s="361"/>
      <c r="H106" s="361"/>
      <c r="I106" s="361"/>
      <c r="J106" s="361"/>
      <c r="K106" s="361"/>
      <c r="L106" s="361"/>
      <c r="M106" s="362"/>
      <c r="N106" s="5"/>
    </row>
    <row r="107" spans="1:20">
      <c r="A107" s="363" t="s">
        <v>310</v>
      </c>
      <c r="B107" s="364"/>
      <c r="C107" s="364"/>
      <c r="D107" s="364"/>
      <c r="E107" s="364"/>
      <c r="F107" s="364"/>
      <c r="G107" s="364"/>
      <c r="H107" s="364"/>
      <c r="I107" s="364"/>
      <c r="J107" s="364"/>
      <c r="K107" s="364"/>
      <c r="L107" s="364"/>
      <c r="M107" s="365"/>
    </row>
    <row r="108" spans="1:20" s="122" customFormat="1" ht="75" customHeight="1">
      <c r="A108" s="366" t="s">
        <v>40</v>
      </c>
      <c r="B108" s="268">
        <v>1</v>
      </c>
      <c r="C108" s="269" t="s">
        <v>41</v>
      </c>
      <c r="D108" s="268">
        <v>2025</v>
      </c>
      <c r="E108" s="269" t="s">
        <v>42</v>
      </c>
      <c r="F108" s="183">
        <f>G108+H108+I108+J108+K108</f>
        <v>35.5</v>
      </c>
      <c r="G108" s="183">
        <v>0</v>
      </c>
      <c r="H108" s="183">
        <v>0</v>
      </c>
      <c r="I108" s="183">
        <v>35.5</v>
      </c>
      <c r="J108" s="183">
        <v>0</v>
      </c>
      <c r="K108" s="279">
        <v>0</v>
      </c>
      <c r="L108" s="269" t="s">
        <v>43</v>
      </c>
      <c r="M108" s="268">
        <v>11451</v>
      </c>
    </row>
    <row r="109" spans="1:20" s="122" customFormat="1" ht="137.25" customHeight="1">
      <c r="A109" s="367"/>
      <c r="B109" s="268">
        <v>2</v>
      </c>
      <c r="C109" s="269" t="s">
        <v>44</v>
      </c>
      <c r="D109" s="268">
        <v>2025</v>
      </c>
      <c r="E109" s="269" t="s">
        <v>42</v>
      </c>
      <c r="F109" s="183">
        <f>G109+H109+I109+J109+K109</f>
        <v>59.5</v>
      </c>
      <c r="G109" s="183">
        <v>0</v>
      </c>
      <c r="H109" s="183">
        <v>0</v>
      </c>
      <c r="I109" s="183">
        <v>59.5</v>
      </c>
      <c r="J109" s="183">
        <v>0</v>
      </c>
      <c r="K109" s="279">
        <v>0</v>
      </c>
      <c r="L109" s="269" t="s">
        <v>45</v>
      </c>
      <c r="M109" s="268">
        <v>85</v>
      </c>
    </row>
    <row r="110" spans="1:20" ht="45">
      <c r="A110" s="367"/>
      <c r="B110" s="27">
        <v>3</v>
      </c>
      <c r="C110" s="113" t="s">
        <v>47</v>
      </c>
      <c r="D110" s="27">
        <v>2025</v>
      </c>
      <c r="E110" s="80" t="s">
        <v>42</v>
      </c>
      <c r="F110" s="44">
        <f t="shared" ref="F110:F114" si="23">G110+H110+I110+J110+K110</f>
        <v>521</v>
      </c>
      <c r="G110" s="44">
        <v>0</v>
      </c>
      <c r="H110" s="44">
        <v>0</v>
      </c>
      <c r="I110" s="44">
        <v>521</v>
      </c>
      <c r="J110" s="44">
        <v>0</v>
      </c>
      <c r="K110" s="28">
        <v>0</v>
      </c>
      <c r="L110" s="80" t="s">
        <v>46</v>
      </c>
      <c r="M110" s="27">
        <v>67</v>
      </c>
    </row>
    <row r="111" spans="1:20" ht="135">
      <c r="A111" s="367"/>
      <c r="B111" s="27">
        <v>4</v>
      </c>
      <c r="C111" s="269" t="s">
        <v>48</v>
      </c>
      <c r="D111" s="268">
        <v>2025</v>
      </c>
      <c r="E111" s="269" t="s">
        <v>42</v>
      </c>
      <c r="F111" s="183">
        <f t="shared" si="23"/>
        <v>18.100000000000001</v>
      </c>
      <c r="G111" s="183">
        <v>0</v>
      </c>
      <c r="H111" s="183">
        <v>0</v>
      </c>
      <c r="I111" s="183">
        <v>18.100000000000001</v>
      </c>
      <c r="J111" s="183">
        <v>0</v>
      </c>
      <c r="K111" s="279">
        <v>0</v>
      </c>
      <c r="L111" s="269" t="s">
        <v>49</v>
      </c>
      <c r="M111" s="280" t="s">
        <v>244</v>
      </c>
    </row>
    <row r="112" spans="1:20" ht="60">
      <c r="A112" s="367"/>
      <c r="B112" s="27">
        <v>5</v>
      </c>
      <c r="C112" s="269" t="s">
        <v>50</v>
      </c>
      <c r="D112" s="268">
        <v>2025</v>
      </c>
      <c r="E112" s="269" t="s">
        <v>42</v>
      </c>
      <c r="F112" s="183">
        <f t="shared" si="23"/>
        <v>122.7</v>
      </c>
      <c r="G112" s="183">
        <v>0</v>
      </c>
      <c r="H112" s="183">
        <v>0</v>
      </c>
      <c r="I112" s="183">
        <v>122.7</v>
      </c>
      <c r="J112" s="183">
        <v>0</v>
      </c>
      <c r="K112" s="279">
        <v>0</v>
      </c>
      <c r="L112" s="281" t="s">
        <v>49</v>
      </c>
      <c r="M112" s="282" t="s">
        <v>245</v>
      </c>
    </row>
    <row r="113" spans="1:14" ht="45">
      <c r="A113" s="367"/>
      <c r="B113" s="27">
        <v>6</v>
      </c>
      <c r="C113" s="233" t="s">
        <v>204</v>
      </c>
      <c r="D113" s="268">
        <v>2025</v>
      </c>
      <c r="E113" s="269" t="s">
        <v>42</v>
      </c>
      <c r="F113" s="183">
        <f t="shared" ref="F113" si="24">G113+H113+I113+J113+K113</f>
        <v>57.1</v>
      </c>
      <c r="G113" s="183">
        <v>0</v>
      </c>
      <c r="H113" s="183">
        <v>0</v>
      </c>
      <c r="I113" s="183">
        <v>57.1</v>
      </c>
      <c r="J113" s="183">
        <v>0</v>
      </c>
      <c r="K113" s="279">
        <v>0</v>
      </c>
      <c r="L113" s="269" t="s">
        <v>49</v>
      </c>
      <c r="M113" s="280" t="s">
        <v>205</v>
      </c>
    </row>
    <row r="114" spans="1:14" ht="75">
      <c r="A114" s="367"/>
      <c r="B114" s="27">
        <v>7</v>
      </c>
      <c r="C114" s="233" t="s">
        <v>347</v>
      </c>
      <c r="D114" s="268">
        <v>2025</v>
      </c>
      <c r="E114" s="269" t="s">
        <v>42</v>
      </c>
      <c r="F114" s="183">
        <f t="shared" si="23"/>
        <v>4.9000000000000004</v>
      </c>
      <c r="G114" s="183">
        <v>0</v>
      </c>
      <c r="H114" s="183">
        <v>0</v>
      </c>
      <c r="I114" s="183">
        <v>4.9000000000000004</v>
      </c>
      <c r="J114" s="183">
        <v>0</v>
      </c>
      <c r="K114" s="279">
        <v>0</v>
      </c>
      <c r="L114" s="269" t="s">
        <v>348</v>
      </c>
      <c r="M114" s="280" t="s">
        <v>349</v>
      </c>
    </row>
    <row r="115" spans="1:14" ht="90">
      <c r="A115" s="367"/>
      <c r="B115" s="27">
        <v>8</v>
      </c>
      <c r="C115" s="233" t="s">
        <v>355</v>
      </c>
      <c r="D115" s="268">
        <v>2026</v>
      </c>
      <c r="E115" s="269" t="s">
        <v>42</v>
      </c>
      <c r="F115" s="183">
        <f>I115</f>
        <v>18.600000000000001</v>
      </c>
      <c r="G115" s="183">
        <v>0</v>
      </c>
      <c r="H115" s="183">
        <v>0</v>
      </c>
      <c r="I115" s="183">
        <v>18.600000000000001</v>
      </c>
      <c r="J115" s="183">
        <v>0</v>
      </c>
      <c r="K115" s="279">
        <v>0</v>
      </c>
      <c r="L115" s="269" t="s">
        <v>353</v>
      </c>
      <c r="M115" s="280" t="s">
        <v>354</v>
      </c>
    </row>
    <row r="116" spans="1:14">
      <c r="A116" s="367"/>
      <c r="B116" s="28"/>
      <c r="C116" s="285" t="s">
        <v>193</v>
      </c>
      <c r="D116" s="283"/>
      <c r="E116" s="283"/>
      <c r="F116" s="284">
        <f t="shared" ref="F116:H116" si="25">SUM(F108:F115)</f>
        <v>837.40000000000009</v>
      </c>
      <c r="G116" s="284">
        <f t="shared" si="25"/>
        <v>0</v>
      </c>
      <c r="H116" s="284">
        <f t="shared" si="25"/>
        <v>0</v>
      </c>
      <c r="I116" s="284">
        <f>SUM(I108:I115)</f>
        <v>837.40000000000009</v>
      </c>
      <c r="J116" s="284">
        <f t="shared" ref="J116:K116" si="26">J108+J109+J110+J111+J112+J114</f>
        <v>0</v>
      </c>
      <c r="K116" s="283">
        <f t="shared" si="26"/>
        <v>0</v>
      </c>
      <c r="L116" s="285"/>
      <c r="M116" s="283"/>
    </row>
    <row r="117" spans="1:14" ht="15" customHeight="1">
      <c r="A117" s="469" t="s">
        <v>311</v>
      </c>
      <c r="B117" s="470"/>
      <c r="C117" s="470"/>
      <c r="D117" s="470"/>
      <c r="E117" s="470"/>
      <c r="F117" s="470"/>
      <c r="G117" s="470"/>
      <c r="H117" s="470"/>
      <c r="I117" s="470"/>
      <c r="J117" s="470"/>
      <c r="K117" s="470"/>
      <c r="L117" s="470"/>
      <c r="M117" s="471"/>
    </row>
    <row r="118" spans="1:14" s="83" customFormat="1" ht="87.95" customHeight="1">
      <c r="A118" s="472" t="s">
        <v>73</v>
      </c>
      <c r="B118" s="349">
        <v>1</v>
      </c>
      <c r="C118" s="387" t="s">
        <v>206</v>
      </c>
      <c r="D118" s="387" t="s">
        <v>31</v>
      </c>
      <c r="E118" s="387" t="s">
        <v>169</v>
      </c>
      <c r="F118" s="390">
        <f>K118</f>
        <v>6.4</v>
      </c>
      <c r="G118" s="390">
        <v>0</v>
      </c>
      <c r="H118" s="390">
        <v>0</v>
      </c>
      <c r="I118" s="390">
        <v>0</v>
      </c>
      <c r="J118" s="390">
        <v>0</v>
      </c>
      <c r="K118" s="390">
        <v>6.4</v>
      </c>
      <c r="L118" s="229" t="s">
        <v>257</v>
      </c>
      <c r="M118" s="300" t="s">
        <v>258</v>
      </c>
      <c r="N118" s="82"/>
    </row>
    <row r="119" spans="1:14" s="83" customFormat="1" ht="61.35" customHeight="1">
      <c r="A119" s="473"/>
      <c r="B119" s="351"/>
      <c r="C119" s="389"/>
      <c r="D119" s="389"/>
      <c r="E119" s="389"/>
      <c r="F119" s="391"/>
      <c r="G119" s="391"/>
      <c r="H119" s="391"/>
      <c r="I119" s="391"/>
      <c r="J119" s="391"/>
      <c r="K119" s="391"/>
      <c r="L119" s="230" t="s">
        <v>259</v>
      </c>
      <c r="M119" s="303" t="s">
        <v>260</v>
      </c>
      <c r="N119" s="82"/>
    </row>
    <row r="120" spans="1:14" s="83" customFormat="1" ht="69" customHeight="1">
      <c r="A120" s="473"/>
      <c r="B120" s="349">
        <v>2</v>
      </c>
      <c r="C120" s="352" t="s">
        <v>261</v>
      </c>
      <c r="D120" s="349" t="s">
        <v>31</v>
      </c>
      <c r="E120" s="387" t="s">
        <v>74</v>
      </c>
      <c r="F120" s="448">
        <f>F123+F126+F128</f>
        <v>25.8</v>
      </c>
      <c r="G120" s="448">
        <f t="shared" ref="G120:H120" si="27">G123+G126+G128</f>
        <v>0</v>
      </c>
      <c r="H120" s="448">
        <f t="shared" si="27"/>
        <v>0</v>
      </c>
      <c r="I120" s="448">
        <f>I123+I126+I128</f>
        <v>25.8</v>
      </c>
      <c r="J120" s="448">
        <v>0</v>
      </c>
      <c r="K120" s="448">
        <v>0</v>
      </c>
      <c r="L120" s="45" t="s">
        <v>262</v>
      </c>
      <c r="M120" s="297" t="s">
        <v>263</v>
      </c>
      <c r="N120" s="82"/>
    </row>
    <row r="121" spans="1:14" s="83" customFormat="1" ht="151.5" customHeight="1">
      <c r="A121" s="473"/>
      <c r="B121" s="350"/>
      <c r="C121" s="353"/>
      <c r="D121" s="350"/>
      <c r="E121" s="464"/>
      <c r="F121" s="465"/>
      <c r="G121" s="465"/>
      <c r="H121" s="465"/>
      <c r="I121" s="465"/>
      <c r="J121" s="465"/>
      <c r="K121" s="465"/>
      <c r="L121" s="46"/>
      <c r="M121" s="298"/>
      <c r="N121" s="82"/>
    </row>
    <row r="122" spans="1:14" s="83" customFormat="1" ht="51" customHeight="1">
      <c r="A122" s="473"/>
      <c r="B122" s="350"/>
      <c r="C122" s="354"/>
      <c r="D122" s="351"/>
      <c r="E122" s="464"/>
      <c r="F122" s="466"/>
      <c r="G122" s="466"/>
      <c r="H122" s="466"/>
      <c r="I122" s="466"/>
      <c r="J122" s="466"/>
      <c r="K122" s="466"/>
      <c r="L122" s="73" t="s">
        <v>259</v>
      </c>
      <c r="M122" s="85" t="s">
        <v>264</v>
      </c>
      <c r="N122" s="82"/>
    </row>
    <row r="123" spans="1:14" s="83" customFormat="1" ht="48" customHeight="1">
      <c r="A123" s="473"/>
      <c r="B123" s="350"/>
      <c r="C123" s="467" t="s">
        <v>265</v>
      </c>
      <c r="D123" s="74" t="s">
        <v>266</v>
      </c>
      <c r="E123" s="464"/>
      <c r="F123" s="347">
        <f>I123</f>
        <v>9</v>
      </c>
      <c r="G123" s="347">
        <v>0</v>
      </c>
      <c r="H123" s="347">
        <v>0</v>
      </c>
      <c r="I123" s="347">
        <v>9</v>
      </c>
      <c r="J123" s="347">
        <v>0</v>
      </c>
      <c r="K123" s="347">
        <v>0</v>
      </c>
      <c r="L123" s="349" t="s">
        <v>267</v>
      </c>
      <c r="M123" s="87" t="s">
        <v>268</v>
      </c>
      <c r="N123" s="82"/>
    </row>
    <row r="124" spans="1:14" s="83" customFormat="1" ht="6.6" customHeight="1">
      <c r="A124" s="473"/>
      <c r="B124" s="74"/>
      <c r="C124" s="464"/>
      <c r="D124" s="74"/>
      <c r="E124" s="464"/>
      <c r="F124" s="355"/>
      <c r="G124" s="355"/>
      <c r="H124" s="355"/>
      <c r="I124" s="355"/>
      <c r="J124" s="355"/>
      <c r="K124" s="355"/>
      <c r="L124" s="350"/>
      <c r="M124" s="298"/>
      <c r="N124" s="82"/>
    </row>
    <row r="125" spans="1:14" s="83" customFormat="1" ht="32.1" customHeight="1">
      <c r="A125" s="473"/>
      <c r="B125" s="74"/>
      <c r="C125" s="468"/>
      <c r="D125" s="74"/>
      <c r="E125" s="464"/>
      <c r="F125" s="348"/>
      <c r="G125" s="348"/>
      <c r="H125" s="348"/>
      <c r="I125" s="348"/>
      <c r="J125" s="348"/>
      <c r="K125" s="348"/>
      <c r="L125" s="73" t="s">
        <v>259</v>
      </c>
      <c r="M125" s="85" t="s">
        <v>269</v>
      </c>
      <c r="N125" s="82"/>
    </row>
    <row r="126" spans="1:14" s="83" customFormat="1" ht="48.95" customHeight="1">
      <c r="A126" s="473"/>
      <c r="B126" s="74"/>
      <c r="C126" s="387" t="s">
        <v>270</v>
      </c>
      <c r="D126" s="72" t="s">
        <v>271</v>
      </c>
      <c r="E126" s="464"/>
      <c r="F126" s="390">
        <f>I126</f>
        <v>10.8</v>
      </c>
      <c r="G126" s="390">
        <v>0</v>
      </c>
      <c r="H126" s="390">
        <v>0</v>
      </c>
      <c r="I126" s="390">
        <v>10.8</v>
      </c>
      <c r="J126" s="390">
        <v>0</v>
      </c>
      <c r="K126" s="390">
        <v>0</v>
      </c>
      <c r="L126" s="286" t="s">
        <v>272</v>
      </c>
      <c r="M126" s="297" t="s">
        <v>273</v>
      </c>
      <c r="N126" s="82"/>
    </row>
    <row r="127" spans="1:14" s="83" customFormat="1" ht="34.35" customHeight="1">
      <c r="A127" s="473"/>
      <c r="B127" s="74"/>
      <c r="C127" s="389"/>
      <c r="D127" s="74"/>
      <c r="E127" s="464"/>
      <c r="F127" s="391"/>
      <c r="G127" s="391"/>
      <c r="H127" s="391"/>
      <c r="I127" s="391"/>
      <c r="J127" s="391"/>
      <c r="K127" s="391"/>
      <c r="L127" s="231" t="s">
        <v>259</v>
      </c>
      <c r="M127" s="298" t="s">
        <v>274</v>
      </c>
      <c r="N127" s="82"/>
    </row>
    <row r="128" spans="1:14" s="83" customFormat="1" ht="47.1" customHeight="1">
      <c r="A128" s="473"/>
      <c r="B128" s="74"/>
      <c r="C128" s="387" t="s">
        <v>275</v>
      </c>
      <c r="D128" s="72" t="s">
        <v>276</v>
      </c>
      <c r="E128" s="464"/>
      <c r="F128" s="347">
        <f>I128</f>
        <v>6</v>
      </c>
      <c r="G128" s="347">
        <v>0</v>
      </c>
      <c r="H128" s="347">
        <v>0</v>
      </c>
      <c r="I128" s="347">
        <v>6</v>
      </c>
      <c r="J128" s="347">
        <v>0</v>
      </c>
      <c r="K128" s="347">
        <v>0</v>
      </c>
      <c r="L128" s="45" t="s">
        <v>277</v>
      </c>
      <c r="M128" s="88" t="s">
        <v>278</v>
      </c>
      <c r="N128" s="82"/>
    </row>
    <row r="129" spans="1:14" s="83" customFormat="1" ht="32.1" customHeight="1">
      <c r="A129" s="473"/>
      <c r="B129" s="74"/>
      <c r="C129" s="389"/>
      <c r="D129" s="74"/>
      <c r="E129" s="389"/>
      <c r="F129" s="348"/>
      <c r="G129" s="348"/>
      <c r="H129" s="348"/>
      <c r="I129" s="348"/>
      <c r="J129" s="348"/>
      <c r="K129" s="348"/>
      <c r="L129" s="73" t="s">
        <v>259</v>
      </c>
      <c r="M129" s="85" t="s">
        <v>279</v>
      </c>
      <c r="N129" s="82"/>
    </row>
    <row r="130" spans="1:14" s="83" customFormat="1" ht="107.25" customHeight="1">
      <c r="A130" s="473"/>
      <c r="B130" s="349">
        <v>3</v>
      </c>
      <c r="C130" s="352" t="s">
        <v>170</v>
      </c>
      <c r="D130" s="349" t="s">
        <v>31</v>
      </c>
      <c r="E130" s="349" t="s">
        <v>74</v>
      </c>
      <c r="F130" s="347">
        <f>I130</f>
        <v>207</v>
      </c>
      <c r="G130" s="347">
        <v>0</v>
      </c>
      <c r="H130" s="347">
        <v>0</v>
      </c>
      <c r="I130" s="347">
        <v>207</v>
      </c>
      <c r="J130" s="347">
        <v>0</v>
      </c>
      <c r="K130" s="347">
        <v>0</v>
      </c>
      <c r="L130" s="45" t="s">
        <v>171</v>
      </c>
      <c r="M130" s="297">
        <v>15</v>
      </c>
      <c r="N130" s="82"/>
    </row>
    <row r="131" spans="1:14" s="83" customFormat="1" ht="18" customHeight="1">
      <c r="A131" s="473"/>
      <c r="B131" s="350"/>
      <c r="C131" s="353"/>
      <c r="D131" s="350"/>
      <c r="E131" s="350"/>
      <c r="F131" s="355"/>
      <c r="G131" s="355"/>
      <c r="H131" s="355"/>
      <c r="I131" s="355"/>
      <c r="J131" s="355"/>
      <c r="K131" s="355"/>
      <c r="L131" s="46" t="s">
        <v>172</v>
      </c>
      <c r="M131" s="298">
        <v>7</v>
      </c>
      <c r="N131" s="82"/>
    </row>
    <row r="132" spans="1:14" s="83" customFormat="1" ht="51.75" customHeight="1">
      <c r="A132" s="473"/>
      <c r="B132" s="351"/>
      <c r="C132" s="354"/>
      <c r="D132" s="351"/>
      <c r="E132" s="351"/>
      <c r="F132" s="348"/>
      <c r="G132" s="348"/>
      <c r="H132" s="348"/>
      <c r="I132" s="348"/>
      <c r="J132" s="348"/>
      <c r="K132" s="348"/>
      <c r="L132" s="73" t="s">
        <v>173</v>
      </c>
      <c r="M132" s="299">
        <v>8</v>
      </c>
      <c r="N132" s="82"/>
    </row>
    <row r="133" spans="1:14" s="83" customFormat="1" ht="36.950000000000003" customHeight="1">
      <c r="A133" s="474"/>
      <c r="B133" s="89"/>
      <c r="C133" s="90" t="s">
        <v>5</v>
      </c>
      <c r="D133" s="89"/>
      <c r="E133" s="91"/>
      <c r="F133" s="92">
        <f>I133+K133</f>
        <v>239.20000000000002</v>
      </c>
      <c r="G133" s="92">
        <v>0</v>
      </c>
      <c r="H133" s="92">
        <v>0</v>
      </c>
      <c r="I133" s="92">
        <f>I130+I120+I118</f>
        <v>232.8</v>
      </c>
      <c r="J133" s="92">
        <v>0</v>
      </c>
      <c r="K133" s="92">
        <f>K118</f>
        <v>6.4</v>
      </c>
      <c r="L133" s="93"/>
      <c r="M133" s="299"/>
      <c r="N133" s="82"/>
    </row>
    <row r="134" spans="1:14">
      <c r="A134" s="324" t="s">
        <v>312</v>
      </c>
      <c r="B134" s="324"/>
      <c r="C134" s="324"/>
      <c r="D134" s="324"/>
      <c r="E134" s="324"/>
      <c r="F134" s="324"/>
      <c r="G134" s="324"/>
      <c r="H134" s="324"/>
      <c r="I134" s="324"/>
      <c r="J134" s="324"/>
      <c r="K134" s="324"/>
      <c r="L134" s="324"/>
      <c r="M134" s="324"/>
    </row>
    <row r="135" spans="1:14" ht="27.75" customHeight="1">
      <c r="A135" s="234"/>
      <c r="B135" s="234">
        <v>1</v>
      </c>
      <c r="C135" s="331" t="s">
        <v>66</v>
      </c>
      <c r="D135" s="331"/>
      <c r="E135" s="331"/>
      <c r="F135" s="331"/>
      <c r="G135" s="331"/>
      <c r="H135" s="331"/>
      <c r="I135" s="331"/>
      <c r="J135" s="331"/>
      <c r="K135" s="331"/>
      <c r="L135" s="331"/>
      <c r="M135" s="331"/>
    </row>
    <row r="136" spans="1:14" ht="183" customHeight="1">
      <c r="A136" s="339" t="s">
        <v>394</v>
      </c>
      <c r="B136" s="235" t="s">
        <v>79</v>
      </c>
      <c r="C136" s="292" t="s">
        <v>380</v>
      </c>
      <c r="D136" s="236" t="s">
        <v>54</v>
      </c>
      <c r="E136" s="236" t="s">
        <v>356</v>
      </c>
      <c r="F136" s="237">
        <f>I136+J136</f>
        <v>670.10000000000014</v>
      </c>
      <c r="G136" s="237">
        <v>0</v>
      </c>
      <c r="H136" s="237">
        <v>0</v>
      </c>
      <c r="I136" s="237">
        <f>I137+I140+I143</f>
        <v>430.00000000000006</v>
      </c>
      <c r="J136" s="237">
        <f>J137+J140+J143</f>
        <v>240.10000000000002</v>
      </c>
      <c r="K136" s="237">
        <v>0</v>
      </c>
      <c r="L136" s="238"/>
      <c r="M136" s="223"/>
    </row>
    <row r="137" spans="1:14" ht="45">
      <c r="A137" s="340"/>
      <c r="B137" s="341" t="s">
        <v>365</v>
      </c>
      <c r="C137" s="239" t="s">
        <v>357</v>
      </c>
      <c r="D137" s="344" t="s">
        <v>54</v>
      </c>
      <c r="E137" s="344" t="s">
        <v>356</v>
      </c>
      <c r="F137" s="240">
        <f t="shared" ref="F137:H137" si="28">F138+F139</f>
        <v>309.89999999999998</v>
      </c>
      <c r="G137" s="240">
        <f t="shared" si="28"/>
        <v>0</v>
      </c>
      <c r="H137" s="240">
        <f t="shared" si="28"/>
        <v>0</v>
      </c>
      <c r="I137" s="240">
        <f>I138+I139</f>
        <v>230.10000000000002</v>
      </c>
      <c r="J137" s="240">
        <f t="shared" ref="J137:K137" si="29">J138+J139</f>
        <v>79.8</v>
      </c>
      <c r="K137" s="240">
        <f t="shared" si="29"/>
        <v>0</v>
      </c>
      <c r="L137" s="238"/>
      <c r="M137" s="223"/>
    </row>
    <row r="138" spans="1:14" ht="75">
      <c r="A138" s="340"/>
      <c r="B138" s="342"/>
      <c r="C138" s="241" t="s">
        <v>358</v>
      </c>
      <c r="D138" s="345"/>
      <c r="E138" s="345"/>
      <c r="F138" s="237">
        <f>I138+J138</f>
        <v>150.30000000000001</v>
      </c>
      <c r="G138" s="242">
        <v>0</v>
      </c>
      <c r="H138" s="242">
        <v>0</v>
      </c>
      <c r="I138" s="242">
        <v>150.30000000000001</v>
      </c>
      <c r="J138" s="243">
        <v>0</v>
      </c>
      <c r="K138" s="242">
        <v>0</v>
      </c>
      <c r="L138" s="244" t="s">
        <v>359</v>
      </c>
      <c r="M138" s="245" t="s">
        <v>373</v>
      </c>
    </row>
    <row r="139" spans="1:14" ht="45">
      <c r="A139" s="340"/>
      <c r="B139" s="343"/>
      <c r="C139" s="246" t="s">
        <v>360</v>
      </c>
      <c r="D139" s="346"/>
      <c r="E139" s="346"/>
      <c r="F139" s="237">
        <f>I139+J139</f>
        <v>159.6</v>
      </c>
      <c r="G139" s="242">
        <v>0</v>
      </c>
      <c r="H139" s="242">
        <v>0</v>
      </c>
      <c r="I139" s="242">
        <v>79.8</v>
      </c>
      <c r="J139" s="243">
        <v>79.8</v>
      </c>
      <c r="K139" s="242">
        <v>0</v>
      </c>
      <c r="L139" s="244" t="s">
        <v>361</v>
      </c>
      <c r="M139" s="305" t="s">
        <v>374</v>
      </c>
    </row>
    <row r="140" spans="1:14" ht="60">
      <c r="A140" s="340"/>
      <c r="B140" s="341" t="s">
        <v>366</v>
      </c>
      <c r="C140" s="239" t="s">
        <v>362</v>
      </c>
      <c r="D140" s="486" t="s">
        <v>54</v>
      </c>
      <c r="E140" s="486" t="s">
        <v>356</v>
      </c>
      <c r="F140" s="248">
        <f>F141+F142</f>
        <v>279.60000000000002</v>
      </c>
      <c r="G140" s="248">
        <v>0</v>
      </c>
      <c r="H140" s="248">
        <v>0</v>
      </c>
      <c r="I140" s="248">
        <f>I141+I142</f>
        <v>159.6</v>
      </c>
      <c r="J140" s="248">
        <f>J141+J142</f>
        <v>120</v>
      </c>
      <c r="K140" s="248">
        <v>0</v>
      </c>
      <c r="L140" s="249"/>
      <c r="M140" s="242"/>
    </row>
    <row r="141" spans="1:14" ht="105">
      <c r="A141" s="340"/>
      <c r="B141" s="342"/>
      <c r="C141" s="246" t="s">
        <v>358</v>
      </c>
      <c r="D141" s="487"/>
      <c r="E141" s="487"/>
      <c r="F141" s="237">
        <f t="shared" ref="F141:F142" si="30">SUM(G141:K141)</f>
        <v>39.6</v>
      </c>
      <c r="G141" s="250">
        <v>0</v>
      </c>
      <c r="H141" s="250">
        <v>0</v>
      </c>
      <c r="I141" s="250">
        <f>35.4+4.2</f>
        <v>39.6</v>
      </c>
      <c r="J141" s="251">
        <v>0</v>
      </c>
      <c r="K141" s="250">
        <v>0</v>
      </c>
      <c r="L141" s="252" t="s">
        <v>363</v>
      </c>
      <c r="M141" s="245" t="s">
        <v>375</v>
      </c>
    </row>
    <row r="142" spans="1:14" ht="45">
      <c r="A142" s="340"/>
      <c r="B142" s="343"/>
      <c r="C142" s="246" t="s">
        <v>360</v>
      </c>
      <c r="D142" s="488"/>
      <c r="E142" s="488"/>
      <c r="F142" s="237">
        <f t="shared" si="30"/>
        <v>240</v>
      </c>
      <c r="G142" s="250">
        <v>0</v>
      </c>
      <c r="H142" s="250">
        <v>0</v>
      </c>
      <c r="I142" s="250">
        <v>120</v>
      </c>
      <c r="J142" s="251">
        <v>120</v>
      </c>
      <c r="K142" s="250">
        <v>0</v>
      </c>
      <c r="L142" s="252" t="s">
        <v>361</v>
      </c>
      <c r="M142" s="247" t="s">
        <v>376</v>
      </c>
    </row>
    <row r="143" spans="1:14" ht="105">
      <c r="A143" s="311"/>
      <c r="B143" s="235" t="s">
        <v>55</v>
      </c>
      <c r="C143" s="253" t="s">
        <v>378</v>
      </c>
      <c r="D143" s="266" t="s">
        <v>54</v>
      </c>
      <c r="E143" s="266" t="s">
        <v>356</v>
      </c>
      <c r="F143" s="237">
        <v>80.599999999999994</v>
      </c>
      <c r="G143" s="250">
        <v>0</v>
      </c>
      <c r="H143" s="250">
        <v>0</v>
      </c>
      <c r="I143" s="250">
        <v>40.299999999999997</v>
      </c>
      <c r="J143" s="251">
        <v>40.299999999999997</v>
      </c>
      <c r="K143" s="250">
        <v>0</v>
      </c>
      <c r="L143" s="252" t="s">
        <v>361</v>
      </c>
      <c r="M143" s="247" t="s">
        <v>377</v>
      </c>
    </row>
    <row r="144" spans="1:14" s="6" customFormat="1" ht="19.899999999999999" customHeight="1">
      <c r="A144" s="254"/>
      <c r="B144" s="255"/>
      <c r="C144" s="256" t="s">
        <v>193</v>
      </c>
      <c r="D144" s="257"/>
      <c r="E144" s="258"/>
      <c r="F144" s="259">
        <f>I144+J144</f>
        <v>670.10000000000014</v>
      </c>
      <c r="G144" s="260">
        <f>SUM(G135:G142)</f>
        <v>0</v>
      </c>
      <c r="H144" s="260">
        <f>SUM(H135:H142)</f>
        <v>0</v>
      </c>
      <c r="I144" s="260">
        <f>I136</f>
        <v>430.00000000000006</v>
      </c>
      <c r="J144" s="260">
        <f t="shared" ref="J144:K144" si="31">J136</f>
        <v>240.10000000000002</v>
      </c>
      <c r="K144" s="260">
        <f t="shared" si="31"/>
        <v>0</v>
      </c>
      <c r="L144" s="261"/>
      <c r="M144" s="262"/>
      <c r="N144" s="5"/>
    </row>
    <row r="145" spans="1:14" ht="33" customHeight="1">
      <c r="A145" s="332" t="s">
        <v>56</v>
      </c>
      <c r="B145" s="234">
        <v>2</v>
      </c>
      <c r="C145" s="331" t="s">
        <v>67</v>
      </c>
      <c r="D145" s="331"/>
      <c r="E145" s="331"/>
      <c r="F145" s="331"/>
      <c r="G145" s="331"/>
      <c r="H145" s="331"/>
      <c r="I145" s="331"/>
      <c r="J145" s="331"/>
      <c r="K145" s="331"/>
      <c r="L145" s="331"/>
      <c r="M145" s="331"/>
    </row>
    <row r="146" spans="1:14">
      <c r="A146" s="332"/>
      <c r="B146" s="333" t="s">
        <v>104</v>
      </c>
      <c r="C146" s="334" t="s">
        <v>68</v>
      </c>
      <c r="D146" s="334" t="s">
        <v>54</v>
      </c>
      <c r="E146" s="335" t="s">
        <v>69</v>
      </c>
      <c r="F146" s="336">
        <f>G146+H146+I146+J146+K146</f>
        <v>9.1999999999999993</v>
      </c>
      <c r="G146" s="336">
        <v>0</v>
      </c>
      <c r="H146" s="336">
        <v>0</v>
      </c>
      <c r="I146" s="336">
        <v>9.1999999999999993</v>
      </c>
      <c r="J146" s="336">
        <v>0</v>
      </c>
      <c r="K146" s="336">
        <v>0</v>
      </c>
      <c r="L146" s="334" t="s">
        <v>70</v>
      </c>
      <c r="M146" s="334">
        <v>50</v>
      </c>
    </row>
    <row r="147" spans="1:14" ht="75" customHeight="1">
      <c r="A147" s="332"/>
      <c r="B147" s="333"/>
      <c r="C147" s="334"/>
      <c r="D147" s="334"/>
      <c r="E147" s="335"/>
      <c r="F147" s="336"/>
      <c r="G147" s="336"/>
      <c r="H147" s="336"/>
      <c r="I147" s="336"/>
      <c r="J147" s="336"/>
      <c r="K147" s="336"/>
      <c r="L147" s="334"/>
      <c r="M147" s="334"/>
    </row>
    <row r="148" spans="1:14" s="226" customFormat="1" ht="18.75" customHeight="1">
      <c r="A148" s="263"/>
      <c r="B148" s="264" t="s">
        <v>58</v>
      </c>
      <c r="C148" s="489" t="s">
        <v>364</v>
      </c>
      <c r="D148" s="490"/>
      <c r="E148" s="490"/>
      <c r="F148" s="490"/>
      <c r="G148" s="490"/>
      <c r="H148" s="490"/>
      <c r="I148" s="490"/>
      <c r="J148" s="490"/>
      <c r="K148" s="490"/>
      <c r="L148" s="490"/>
      <c r="M148" s="491"/>
      <c r="N148" s="225"/>
    </row>
    <row r="149" spans="1:14" ht="144" customHeight="1">
      <c r="A149" s="315" t="s">
        <v>393</v>
      </c>
      <c r="B149" s="265" t="s">
        <v>51</v>
      </c>
      <c r="C149" s="296" t="s">
        <v>382</v>
      </c>
      <c r="D149" s="139" t="s">
        <v>54</v>
      </c>
      <c r="E149" s="139" t="s">
        <v>256</v>
      </c>
      <c r="F149" s="288">
        <f>I149</f>
        <v>2492.8000000000002</v>
      </c>
      <c r="G149" s="250">
        <v>0</v>
      </c>
      <c r="H149" s="250">
        <v>0</v>
      </c>
      <c r="I149" s="250">
        <v>2492.8000000000002</v>
      </c>
      <c r="J149" s="251">
        <v>0</v>
      </c>
      <c r="K149" s="250">
        <v>0</v>
      </c>
      <c r="L149" s="289"/>
      <c r="M149" s="290"/>
      <c r="N149" s="287"/>
    </row>
    <row r="150" spans="1:14" ht="18.75" customHeight="1" thickBot="1">
      <c r="A150" s="318"/>
      <c r="B150" s="198"/>
      <c r="C150" s="199" t="s">
        <v>5</v>
      </c>
      <c r="D150" s="200"/>
      <c r="E150" s="201"/>
      <c r="F150" s="202">
        <f>F149+F146+F136</f>
        <v>3172.1000000000004</v>
      </c>
      <c r="G150" s="202">
        <f t="shared" ref="G150:H150" si="32">G149+G146+G136</f>
        <v>0</v>
      </c>
      <c r="H150" s="202">
        <f t="shared" si="32"/>
        <v>0</v>
      </c>
      <c r="I150" s="202">
        <f>I149+I146+I136</f>
        <v>2932</v>
      </c>
      <c r="J150" s="202">
        <f t="shared" ref="J150:K150" si="33">J149+J146+J136</f>
        <v>240.10000000000002</v>
      </c>
      <c r="K150" s="202">
        <f t="shared" si="33"/>
        <v>0</v>
      </c>
      <c r="L150" s="203"/>
      <c r="M150" s="204"/>
    </row>
    <row r="151" spans="1:14" ht="15" customHeight="1">
      <c r="A151" s="328" t="s">
        <v>313</v>
      </c>
      <c r="B151" s="328"/>
      <c r="C151" s="328"/>
      <c r="D151" s="328"/>
      <c r="E151" s="328"/>
      <c r="F151" s="328"/>
      <c r="G151" s="328"/>
      <c r="H151" s="328"/>
      <c r="I151" s="328"/>
      <c r="J151" s="328"/>
      <c r="K151" s="328"/>
      <c r="L151" s="328"/>
      <c r="M151" s="328"/>
    </row>
    <row r="152" spans="1:14" ht="46.5" customHeight="1">
      <c r="A152" s="329" t="s">
        <v>75</v>
      </c>
      <c r="B152" s="47" t="s">
        <v>23</v>
      </c>
      <c r="C152" s="118" t="s">
        <v>76</v>
      </c>
      <c r="D152" s="48" t="s">
        <v>77</v>
      </c>
      <c r="E152" s="73" t="s">
        <v>78</v>
      </c>
      <c r="F152" s="49">
        <f>F153+F154</f>
        <v>229.4</v>
      </c>
      <c r="G152" s="49">
        <f t="shared" ref="G152:H152" si="34">G153+G154</f>
        <v>0</v>
      </c>
      <c r="H152" s="49">
        <f t="shared" si="34"/>
        <v>0</v>
      </c>
      <c r="I152" s="49">
        <f>I154+I153</f>
        <v>229.4</v>
      </c>
      <c r="J152" s="49">
        <f t="shared" ref="J152:K152" si="35">J153+J154</f>
        <v>0</v>
      </c>
      <c r="K152" s="50">
        <f t="shared" si="35"/>
        <v>0</v>
      </c>
      <c r="L152" s="73" t="s">
        <v>211</v>
      </c>
      <c r="M152" s="51" t="s">
        <v>207</v>
      </c>
    </row>
    <row r="153" spans="1:14" ht="63" customHeight="1">
      <c r="A153" s="330"/>
      <c r="B153" s="52" t="s">
        <v>79</v>
      </c>
      <c r="C153" s="119" t="s">
        <v>80</v>
      </c>
      <c r="D153" s="54" t="s">
        <v>77</v>
      </c>
      <c r="E153" s="53" t="s">
        <v>78</v>
      </c>
      <c r="F153" s="55">
        <f>G153+H153+I153+J153+K153</f>
        <v>82.6</v>
      </c>
      <c r="G153" s="56">
        <v>0</v>
      </c>
      <c r="H153" s="56">
        <v>0</v>
      </c>
      <c r="I153" s="56">
        <v>82.6</v>
      </c>
      <c r="J153" s="56">
        <v>0</v>
      </c>
      <c r="K153" s="57">
        <v>0</v>
      </c>
      <c r="L153" s="80" t="s">
        <v>210</v>
      </c>
      <c r="M153" s="51" t="s">
        <v>212</v>
      </c>
    </row>
    <row r="154" spans="1:14" ht="42.75" customHeight="1">
      <c r="A154" s="330"/>
      <c r="B154" s="52" t="s">
        <v>55</v>
      </c>
      <c r="C154" s="119" t="s">
        <v>81</v>
      </c>
      <c r="D154" s="54" t="s">
        <v>77</v>
      </c>
      <c r="E154" s="53" t="s">
        <v>78</v>
      </c>
      <c r="F154" s="55">
        <f>G154+H154+I154+J154+K154</f>
        <v>146.80000000000001</v>
      </c>
      <c r="G154" s="56">
        <v>0</v>
      </c>
      <c r="H154" s="56">
        <v>0</v>
      </c>
      <c r="I154" s="56">
        <v>146.80000000000001</v>
      </c>
      <c r="J154" s="56">
        <v>0</v>
      </c>
      <c r="K154" s="57">
        <v>0</v>
      </c>
      <c r="L154" s="53" t="s">
        <v>209</v>
      </c>
      <c r="M154" s="51" t="s">
        <v>208</v>
      </c>
    </row>
    <row r="155" spans="1:14" ht="18.75" customHeight="1" thickBot="1">
      <c r="A155" s="319"/>
      <c r="B155" s="27"/>
      <c r="C155" s="120" t="s">
        <v>5</v>
      </c>
      <c r="D155" s="58"/>
      <c r="E155" s="58"/>
      <c r="F155" s="59">
        <f>F152</f>
        <v>229.4</v>
      </c>
      <c r="G155" s="59">
        <v>0</v>
      </c>
      <c r="H155" s="59">
        <v>0</v>
      </c>
      <c r="I155" s="59">
        <f>I152</f>
        <v>229.4</v>
      </c>
      <c r="J155" s="59">
        <v>0</v>
      </c>
      <c r="K155" s="60">
        <v>0</v>
      </c>
      <c r="L155" s="79"/>
      <c r="M155" s="27"/>
    </row>
    <row r="156" spans="1:14" s="75" customFormat="1" ht="15.75" thickBot="1">
      <c r="A156" s="454" t="s">
        <v>314</v>
      </c>
      <c r="B156" s="455"/>
      <c r="C156" s="455"/>
      <c r="D156" s="455"/>
      <c r="E156" s="455"/>
      <c r="F156" s="455"/>
      <c r="G156" s="455"/>
      <c r="H156" s="455"/>
      <c r="I156" s="455"/>
      <c r="J156" s="455"/>
      <c r="K156" s="455"/>
      <c r="L156" s="455"/>
      <c r="M156" s="456"/>
      <c r="N156" s="5"/>
    </row>
    <row r="157" spans="1:14">
      <c r="A157" s="495" t="s">
        <v>315</v>
      </c>
      <c r="B157" s="452"/>
      <c r="C157" s="452"/>
      <c r="D157" s="452"/>
      <c r="E157" s="452"/>
      <c r="F157" s="452"/>
      <c r="G157" s="452"/>
      <c r="H157" s="452"/>
      <c r="I157" s="452"/>
      <c r="J157" s="452"/>
      <c r="K157" s="452"/>
      <c r="L157" s="452"/>
      <c r="M157" s="453"/>
    </row>
    <row r="158" spans="1:14" ht="186" customHeight="1">
      <c r="A158" s="337" t="s">
        <v>19</v>
      </c>
      <c r="B158" s="176">
        <v>1</v>
      </c>
      <c r="C158" s="195" t="s">
        <v>128</v>
      </c>
      <c r="D158" s="176">
        <v>2025</v>
      </c>
      <c r="E158" s="176" t="s">
        <v>129</v>
      </c>
      <c r="F158" s="3">
        <f>G158+H158+I158+J158+K158</f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  <c r="L158" s="196" t="s">
        <v>130</v>
      </c>
      <c r="M158" s="304" t="s">
        <v>246</v>
      </c>
      <c r="N158" s="287"/>
    </row>
    <row r="159" spans="1:14" ht="233.25" customHeight="1">
      <c r="A159" s="338"/>
      <c r="B159" s="176">
        <v>2</v>
      </c>
      <c r="C159" s="131" t="s">
        <v>332</v>
      </c>
      <c r="D159" s="139">
        <v>2025</v>
      </c>
      <c r="E159" s="139" t="s">
        <v>333</v>
      </c>
      <c r="F159" s="3">
        <v>220</v>
      </c>
      <c r="G159" s="3">
        <v>0</v>
      </c>
      <c r="H159" s="3">
        <v>0</v>
      </c>
      <c r="I159" s="3">
        <v>0</v>
      </c>
      <c r="J159" s="3">
        <v>0</v>
      </c>
      <c r="K159" s="11">
        <v>220</v>
      </c>
      <c r="L159" s="196" t="s">
        <v>247</v>
      </c>
      <c r="M159" s="304" t="s">
        <v>248</v>
      </c>
    </row>
    <row r="160" spans="1:14" ht="144" customHeight="1">
      <c r="A160" s="338"/>
      <c r="B160" s="176">
        <v>3</v>
      </c>
      <c r="C160" s="131" t="s">
        <v>249</v>
      </c>
      <c r="D160" s="176">
        <v>2025</v>
      </c>
      <c r="E160" s="176" t="s">
        <v>250</v>
      </c>
      <c r="F160" s="3">
        <f>G160+H160+I160+J160+K160</f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293" t="s">
        <v>383</v>
      </c>
      <c r="M160" s="37" t="s">
        <v>384</v>
      </c>
    </row>
    <row r="161" spans="1:13" ht="15.75" thickBot="1">
      <c r="A161" s="197"/>
      <c r="B161" s="172"/>
      <c r="C161" s="173" t="s">
        <v>193</v>
      </c>
      <c r="D161" s="172" t="s">
        <v>17</v>
      </c>
      <c r="E161" s="174" t="s">
        <v>17</v>
      </c>
      <c r="F161" s="174">
        <f>SUM(G161:K161)</f>
        <v>220</v>
      </c>
      <c r="G161" s="174">
        <f>SUM(G158:G160)</f>
        <v>0</v>
      </c>
      <c r="H161" s="174">
        <f>SUM(H158:H160)</f>
        <v>0</v>
      </c>
      <c r="I161" s="174">
        <f>SUM(I158:I160)</f>
        <v>0</v>
      </c>
      <c r="J161" s="174">
        <f>SUM(J158:J160)</f>
        <v>0</v>
      </c>
      <c r="K161" s="175">
        <f>SUM(K158:K160)</f>
        <v>220</v>
      </c>
      <c r="L161" s="172" t="s">
        <v>17</v>
      </c>
      <c r="M161" s="7" t="s">
        <v>17</v>
      </c>
    </row>
    <row r="162" spans="1:13">
      <c r="A162" s="451" t="s">
        <v>316</v>
      </c>
      <c r="B162" s="452"/>
      <c r="C162" s="452"/>
      <c r="D162" s="452"/>
      <c r="E162" s="452"/>
      <c r="F162" s="452"/>
      <c r="G162" s="452"/>
      <c r="H162" s="452"/>
      <c r="I162" s="452"/>
      <c r="J162" s="452"/>
      <c r="K162" s="452"/>
      <c r="L162" s="452"/>
      <c r="M162" s="453"/>
    </row>
    <row r="163" spans="1:13" ht="255" customHeight="1">
      <c r="A163" s="484" t="s">
        <v>20</v>
      </c>
      <c r="B163" s="12">
        <v>1</v>
      </c>
      <c r="C163" s="139" t="s">
        <v>344</v>
      </c>
      <c r="D163" s="139">
        <v>2025</v>
      </c>
      <c r="E163" s="139" t="s">
        <v>387</v>
      </c>
      <c r="F163" s="291">
        <v>0</v>
      </c>
      <c r="G163" s="291">
        <v>0</v>
      </c>
      <c r="H163" s="291">
        <v>0</v>
      </c>
      <c r="I163" s="291">
        <v>0</v>
      </c>
      <c r="J163" s="291">
        <v>0</v>
      </c>
      <c r="K163" s="291">
        <v>0</v>
      </c>
      <c r="L163" s="139" t="s">
        <v>251</v>
      </c>
      <c r="M163" s="304" t="s">
        <v>18</v>
      </c>
    </row>
    <row r="164" spans="1:13" ht="234" customHeight="1">
      <c r="A164" s="485"/>
      <c r="B164" s="12">
        <v>2</v>
      </c>
      <c r="C164" s="112" t="s">
        <v>252</v>
      </c>
      <c r="D164" s="12">
        <v>2025</v>
      </c>
      <c r="E164" s="139" t="s">
        <v>386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12" t="s">
        <v>253</v>
      </c>
      <c r="M164" s="304" t="s">
        <v>254</v>
      </c>
    </row>
    <row r="165" spans="1:13" ht="265.5" customHeight="1">
      <c r="A165" s="307" t="s">
        <v>21</v>
      </c>
      <c r="B165" s="12">
        <v>3</v>
      </c>
      <c r="C165" s="112" t="s">
        <v>388</v>
      </c>
      <c r="D165" s="12">
        <v>2025</v>
      </c>
      <c r="E165" s="293" t="s">
        <v>385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293" t="s">
        <v>255</v>
      </c>
      <c r="M165" s="304" t="s">
        <v>379</v>
      </c>
    </row>
    <row r="166" spans="1:13" ht="15.75" thickBot="1">
      <c r="A166" s="21"/>
      <c r="B166" s="16"/>
      <c r="C166" s="111" t="s">
        <v>193</v>
      </c>
      <c r="D166" s="16"/>
      <c r="E166" s="17"/>
      <c r="F166" s="17">
        <f t="shared" ref="F166:K166" si="36">SUM(F163:F165)</f>
        <v>0</v>
      </c>
      <c r="G166" s="17">
        <f t="shared" si="36"/>
        <v>0</v>
      </c>
      <c r="H166" s="17">
        <f t="shared" si="36"/>
        <v>0</v>
      </c>
      <c r="I166" s="17">
        <f t="shared" si="36"/>
        <v>0</v>
      </c>
      <c r="J166" s="17">
        <f t="shared" si="36"/>
        <v>0</v>
      </c>
      <c r="K166" s="18">
        <f t="shared" si="36"/>
        <v>0</v>
      </c>
      <c r="L166" s="16"/>
      <c r="M166" s="7"/>
    </row>
    <row r="167" spans="1:13">
      <c r="A167" s="500" t="s">
        <v>317</v>
      </c>
      <c r="B167" s="501"/>
      <c r="C167" s="501"/>
      <c r="D167" s="501"/>
      <c r="E167" s="501"/>
      <c r="F167" s="501"/>
      <c r="G167" s="501"/>
      <c r="H167" s="501"/>
      <c r="I167" s="501"/>
      <c r="J167" s="501"/>
      <c r="K167" s="501"/>
      <c r="L167" s="501"/>
      <c r="M167" s="502"/>
    </row>
    <row r="168" spans="1:13" ht="393" customHeight="1">
      <c r="A168" s="503" t="s">
        <v>72</v>
      </c>
      <c r="B168" s="13">
        <v>1</v>
      </c>
      <c r="C168" s="113" t="s">
        <v>200</v>
      </c>
      <c r="D168" s="13" t="s">
        <v>54</v>
      </c>
      <c r="E168" s="13" t="s">
        <v>131</v>
      </c>
      <c r="F168" s="20">
        <v>0</v>
      </c>
      <c r="G168" s="20">
        <v>0</v>
      </c>
      <c r="H168" s="20">
        <v>0</v>
      </c>
      <c r="I168" s="20">
        <v>0</v>
      </c>
      <c r="J168" s="20">
        <v>0</v>
      </c>
      <c r="K168" s="25">
        <v>0</v>
      </c>
      <c r="L168" s="13" t="s">
        <v>132</v>
      </c>
      <c r="M168" s="7">
        <v>80</v>
      </c>
    </row>
    <row r="169" spans="1:13" ht="216.75" customHeight="1">
      <c r="A169" s="504"/>
      <c r="B169" s="13">
        <v>2</v>
      </c>
      <c r="C169" s="113" t="s">
        <v>133</v>
      </c>
      <c r="D169" s="13" t="s">
        <v>54</v>
      </c>
      <c r="E169" s="13" t="s">
        <v>131</v>
      </c>
      <c r="F169" s="26">
        <v>0</v>
      </c>
      <c r="G169" s="20">
        <v>0</v>
      </c>
      <c r="H169" s="20">
        <v>0</v>
      </c>
      <c r="I169" s="20">
        <v>0</v>
      </c>
      <c r="J169" s="20">
        <v>0</v>
      </c>
      <c r="K169" s="25">
        <v>0</v>
      </c>
      <c r="L169" s="13" t="s">
        <v>134</v>
      </c>
      <c r="M169" s="7" t="s">
        <v>135</v>
      </c>
    </row>
    <row r="170" spans="1:13" ht="105.75" customHeight="1">
      <c r="A170" s="504"/>
      <c r="B170" s="13">
        <v>3</v>
      </c>
      <c r="C170" s="113" t="s">
        <v>71</v>
      </c>
      <c r="D170" s="13" t="s">
        <v>54</v>
      </c>
      <c r="E170" s="13" t="s">
        <v>131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8">
        <v>0</v>
      </c>
      <c r="L170" s="13" t="s">
        <v>136</v>
      </c>
      <c r="M170" s="7">
        <v>0</v>
      </c>
    </row>
    <row r="171" spans="1:13" ht="15.75" thickBot="1">
      <c r="A171" s="29"/>
      <c r="B171" s="30"/>
      <c r="C171" s="110" t="s">
        <v>193</v>
      </c>
      <c r="D171" s="22" t="s">
        <v>17</v>
      </c>
      <c r="E171" s="23" t="s">
        <v>17</v>
      </c>
      <c r="F171" s="31">
        <f>SUM(G171:K171)</f>
        <v>0</v>
      </c>
      <c r="G171" s="31">
        <f>SUM(G168:G170)</f>
        <v>0</v>
      </c>
      <c r="H171" s="31">
        <f>SUM(H168:H170)</f>
        <v>0</v>
      </c>
      <c r="I171" s="31">
        <f>SUM(I168:I170)</f>
        <v>0</v>
      </c>
      <c r="J171" s="31">
        <f>SUM(J168:J170)</f>
        <v>0</v>
      </c>
      <c r="K171" s="32">
        <f>SUM(K168:K170)</f>
        <v>0</v>
      </c>
      <c r="L171" s="30" t="s">
        <v>17</v>
      </c>
      <c r="M171" s="24" t="s">
        <v>17</v>
      </c>
    </row>
    <row r="172" spans="1:13">
      <c r="A172" s="451" t="s">
        <v>318</v>
      </c>
      <c r="B172" s="452"/>
      <c r="C172" s="452"/>
      <c r="D172" s="452"/>
      <c r="E172" s="452"/>
      <c r="F172" s="452"/>
      <c r="G172" s="452"/>
      <c r="H172" s="452"/>
      <c r="I172" s="452"/>
      <c r="J172" s="452"/>
      <c r="K172" s="452"/>
      <c r="L172" s="452"/>
      <c r="M172" s="453"/>
    </row>
    <row r="173" spans="1:13" ht="153.75" customHeight="1">
      <c r="A173" s="444" t="s">
        <v>22</v>
      </c>
      <c r="B173" s="33" t="s">
        <v>23</v>
      </c>
      <c r="C173" s="113" t="s">
        <v>198</v>
      </c>
      <c r="D173" s="13" t="s">
        <v>31</v>
      </c>
      <c r="E173" s="13" t="s">
        <v>124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34">
        <v>0</v>
      </c>
      <c r="L173" s="13" t="s">
        <v>199</v>
      </c>
      <c r="M173" s="80">
        <v>100</v>
      </c>
    </row>
    <row r="174" spans="1:13" ht="153.75" customHeight="1">
      <c r="A174" s="498"/>
      <c r="B174" s="33" t="s">
        <v>25</v>
      </c>
      <c r="C174" s="113" t="s">
        <v>196</v>
      </c>
      <c r="D174" s="13" t="s">
        <v>31</v>
      </c>
      <c r="E174" s="13" t="s">
        <v>124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34">
        <v>0</v>
      </c>
      <c r="L174" s="13" t="s">
        <v>199</v>
      </c>
      <c r="M174" s="80">
        <v>100</v>
      </c>
    </row>
    <row r="175" spans="1:13" ht="133.5" customHeight="1">
      <c r="A175" s="499"/>
      <c r="B175" s="13">
        <v>3</v>
      </c>
      <c r="C175" s="113" t="s">
        <v>197</v>
      </c>
      <c r="D175" s="13" t="s">
        <v>31</v>
      </c>
      <c r="E175" s="13" t="s">
        <v>124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34">
        <v>0</v>
      </c>
      <c r="L175" s="13" t="s">
        <v>28</v>
      </c>
      <c r="M175" s="80" t="s">
        <v>29</v>
      </c>
    </row>
    <row r="176" spans="1:13" ht="17.25" customHeight="1" thickBot="1">
      <c r="A176" s="35"/>
      <c r="B176" s="13"/>
      <c r="C176" s="110" t="s">
        <v>193</v>
      </c>
      <c r="D176" s="22" t="s">
        <v>17</v>
      </c>
      <c r="E176" s="23" t="s">
        <v>17</v>
      </c>
      <c r="F176" s="31">
        <f>SUM(G176:K176)</f>
        <v>0</v>
      </c>
      <c r="G176" s="31">
        <f>SUM(G172:G175)</f>
        <v>0</v>
      </c>
      <c r="H176" s="31">
        <f>SUM(H172:H175)</f>
        <v>0</v>
      </c>
      <c r="I176" s="31">
        <f>SUM(I172:I175)</f>
        <v>0</v>
      </c>
      <c r="J176" s="31">
        <f>SUM(J172:J175)</f>
        <v>0</v>
      </c>
      <c r="K176" s="32">
        <f>SUM(K172:K175)</f>
        <v>0</v>
      </c>
      <c r="L176" s="30" t="s">
        <v>17</v>
      </c>
      <c r="M176" s="24" t="s">
        <v>17</v>
      </c>
    </row>
    <row r="177" spans="1:93" ht="15" customHeight="1" thickBot="1">
      <c r="A177" s="368" t="s">
        <v>319</v>
      </c>
      <c r="B177" s="369"/>
      <c r="C177" s="369"/>
      <c r="D177" s="369"/>
      <c r="E177" s="369"/>
      <c r="F177" s="369"/>
      <c r="G177" s="369"/>
      <c r="H177" s="369"/>
      <c r="I177" s="369"/>
      <c r="J177" s="369"/>
      <c r="K177" s="369"/>
      <c r="L177" s="369"/>
      <c r="M177" s="370"/>
    </row>
    <row r="178" spans="1:93" ht="90">
      <c r="A178" s="505" t="s">
        <v>30</v>
      </c>
      <c r="B178" s="12">
        <v>1</v>
      </c>
      <c r="C178" s="114" t="s">
        <v>151</v>
      </c>
      <c r="D178" s="12" t="s">
        <v>31</v>
      </c>
      <c r="E178" s="12" t="s">
        <v>148</v>
      </c>
      <c r="F178" s="11">
        <f>F179+F180</f>
        <v>0</v>
      </c>
      <c r="G178" s="11">
        <f t="shared" ref="G178:K178" si="37">G179+G180</f>
        <v>0</v>
      </c>
      <c r="H178" s="11">
        <f t="shared" si="37"/>
        <v>0</v>
      </c>
      <c r="I178" s="11">
        <f t="shared" si="37"/>
        <v>0</v>
      </c>
      <c r="J178" s="11">
        <f t="shared" si="37"/>
        <v>0</v>
      </c>
      <c r="K178" s="36">
        <f t="shared" si="37"/>
        <v>0</v>
      </c>
      <c r="L178" s="12" t="s">
        <v>17</v>
      </c>
      <c r="M178" s="7" t="s">
        <v>17</v>
      </c>
    </row>
    <row r="179" spans="1:93" ht="90">
      <c r="A179" s="338"/>
      <c r="B179" s="37" t="s">
        <v>53</v>
      </c>
      <c r="C179" s="112" t="s">
        <v>150</v>
      </c>
      <c r="D179" s="12" t="s">
        <v>31</v>
      </c>
      <c r="E179" s="12" t="s">
        <v>148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36">
        <v>0</v>
      </c>
      <c r="L179" s="12" t="s">
        <v>32</v>
      </c>
      <c r="M179" s="7">
        <v>1500</v>
      </c>
    </row>
    <row r="180" spans="1:93" ht="115.5" customHeight="1">
      <c r="A180" s="338"/>
      <c r="B180" s="12" t="s">
        <v>149</v>
      </c>
      <c r="C180" s="112" t="s">
        <v>162</v>
      </c>
      <c r="D180" s="12" t="s">
        <v>31</v>
      </c>
      <c r="E180" s="12" t="s">
        <v>148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36">
        <v>0</v>
      </c>
      <c r="L180" s="13" t="s">
        <v>137</v>
      </c>
      <c r="M180" s="80">
        <v>20</v>
      </c>
    </row>
    <row r="181" spans="1:93" ht="129" customHeight="1">
      <c r="A181" s="338"/>
      <c r="B181" s="4" t="s">
        <v>57</v>
      </c>
      <c r="C181" s="112" t="s">
        <v>33</v>
      </c>
      <c r="D181" s="12" t="s">
        <v>31</v>
      </c>
      <c r="E181" s="12" t="s">
        <v>148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36">
        <v>0</v>
      </c>
      <c r="L181" s="13" t="s">
        <v>34</v>
      </c>
      <c r="M181" s="80">
        <v>50</v>
      </c>
    </row>
    <row r="182" spans="1:93" ht="116.25" customHeight="1">
      <c r="A182" s="338"/>
      <c r="B182" s="4" t="s">
        <v>58</v>
      </c>
      <c r="C182" s="115" t="s">
        <v>35</v>
      </c>
      <c r="D182" s="12" t="s">
        <v>31</v>
      </c>
      <c r="E182" s="12" t="s">
        <v>148</v>
      </c>
      <c r="F182" s="11">
        <f>F183+F184</f>
        <v>0</v>
      </c>
      <c r="G182" s="11">
        <f t="shared" ref="G182:J182" si="38">G183+G184</f>
        <v>0</v>
      </c>
      <c r="H182" s="11">
        <f t="shared" si="38"/>
        <v>0</v>
      </c>
      <c r="I182" s="11">
        <f t="shared" si="38"/>
        <v>0</v>
      </c>
      <c r="J182" s="11">
        <f t="shared" si="38"/>
        <v>0</v>
      </c>
      <c r="K182" s="36">
        <f>K183+K184</f>
        <v>0</v>
      </c>
      <c r="L182" s="13" t="s">
        <v>36</v>
      </c>
      <c r="M182" s="80" t="s">
        <v>37</v>
      </c>
    </row>
    <row r="183" spans="1:93" ht="105">
      <c r="A183" s="338"/>
      <c r="B183" s="4">
        <v>4</v>
      </c>
      <c r="C183" s="112" t="s">
        <v>153</v>
      </c>
      <c r="D183" s="12" t="s">
        <v>31</v>
      </c>
      <c r="E183" s="12" t="s">
        <v>148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36">
        <v>0</v>
      </c>
      <c r="L183" s="12" t="s">
        <v>201</v>
      </c>
      <c r="M183" s="304">
        <v>8</v>
      </c>
    </row>
    <row r="184" spans="1:93" ht="210">
      <c r="A184" s="338"/>
      <c r="B184" s="4" t="s">
        <v>59</v>
      </c>
      <c r="C184" s="112" t="s">
        <v>152</v>
      </c>
      <c r="D184" s="12" t="s">
        <v>120</v>
      </c>
      <c r="E184" s="12" t="s">
        <v>148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36">
        <v>0</v>
      </c>
      <c r="L184" s="13" t="s">
        <v>138</v>
      </c>
      <c r="M184" s="80">
        <v>3</v>
      </c>
    </row>
    <row r="185" spans="1:93" ht="176.25" customHeight="1">
      <c r="A185" s="338"/>
      <c r="B185" s="4" t="s">
        <v>60</v>
      </c>
      <c r="C185" s="112" t="s">
        <v>154</v>
      </c>
      <c r="D185" s="12" t="s">
        <v>31</v>
      </c>
      <c r="E185" s="12" t="s">
        <v>148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36">
        <v>0</v>
      </c>
      <c r="L185" s="13" t="s">
        <v>141</v>
      </c>
      <c r="M185" s="80">
        <v>5</v>
      </c>
    </row>
    <row r="186" spans="1:93" ht="125.25" customHeight="1">
      <c r="A186" s="338"/>
      <c r="B186" s="27" t="s">
        <v>61</v>
      </c>
      <c r="C186" s="113" t="s">
        <v>139</v>
      </c>
      <c r="D186" s="13" t="s">
        <v>31</v>
      </c>
      <c r="E186" s="13" t="s">
        <v>202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34">
        <v>0</v>
      </c>
      <c r="L186" s="13" t="s">
        <v>140</v>
      </c>
      <c r="M186" s="80">
        <v>2</v>
      </c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</row>
    <row r="187" spans="1:93" ht="60">
      <c r="A187" s="338"/>
      <c r="B187" s="4" t="s">
        <v>62</v>
      </c>
      <c r="C187" s="112" t="s">
        <v>155</v>
      </c>
      <c r="D187" s="496" t="s">
        <v>31</v>
      </c>
      <c r="E187" s="496" t="s">
        <v>148</v>
      </c>
      <c r="F187" s="11">
        <f>F188+F189+F190</f>
        <v>0</v>
      </c>
      <c r="G187" s="11">
        <f t="shared" ref="G187:K187" si="39">G188+G189+G190</f>
        <v>0</v>
      </c>
      <c r="H187" s="11">
        <f t="shared" si="39"/>
        <v>0</v>
      </c>
      <c r="I187" s="11">
        <f t="shared" si="39"/>
        <v>0</v>
      </c>
      <c r="J187" s="11">
        <f t="shared" si="39"/>
        <v>0</v>
      </c>
      <c r="K187" s="36">
        <f t="shared" si="39"/>
        <v>0</v>
      </c>
      <c r="L187" s="497" t="s">
        <v>142</v>
      </c>
      <c r="M187" s="80">
        <v>2</v>
      </c>
    </row>
    <row r="188" spans="1:93" ht="45">
      <c r="A188" s="338"/>
      <c r="B188" s="4" t="s">
        <v>156</v>
      </c>
      <c r="C188" s="112" t="s">
        <v>161</v>
      </c>
      <c r="D188" s="496"/>
      <c r="E188" s="496"/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36">
        <v>0</v>
      </c>
      <c r="L188" s="350"/>
      <c r="M188" s="80">
        <v>1</v>
      </c>
    </row>
    <row r="189" spans="1:93" ht="45">
      <c r="A189" s="338"/>
      <c r="B189" s="4" t="s">
        <v>157</v>
      </c>
      <c r="C189" s="112" t="s">
        <v>160</v>
      </c>
      <c r="D189" s="496"/>
      <c r="E189" s="496"/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36">
        <v>0</v>
      </c>
      <c r="L189" s="350"/>
      <c r="M189" s="80">
        <v>0</v>
      </c>
    </row>
    <row r="190" spans="1:93" ht="30">
      <c r="A190" s="338"/>
      <c r="B190" s="4" t="s">
        <v>158</v>
      </c>
      <c r="C190" s="112" t="s">
        <v>159</v>
      </c>
      <c r="D190" s="496"/>
      <c r="E190" s="496"/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36">
        <v>0</v>
      </c>
      <c r="L190" s="351"/>
      <c r="M190" s="80">
        <v>1</v>
      </c>
    </row>
    <row r="191" spans="1:93" s="39" customFormat="1" ht="123.75" customHeight="1">
      <c r="A191" s="338"/>
      <c r="B191" s="38" t="s">
        <v>63</v>
      </c>
      <c r="C191" s="221" t="s">
        <v>143</v>
      </c>
      <c r="D191" s="13" t="s">
        <v>31</v>
      </c>
      <c r="E191" s="13" t="s">
        <v>202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34">
        <v>0</v>
      </c>
      <c r="L191" s="19" t="s">
        <v>144</v>
      </c>
      <c r="M191" s="80">
        <v>1</v>
      </c>
    </row>
    <row r="192" spans="1:93" ht="188.25" customHeight="1">
      <c r="A192" s="338"/>
      <c r="B192" s="40" t="s">
        <v>64</v>
      </c>
      <c r="C192" s="116" t="s">
        <v>38</v>
      </c>
      <c r="D192" s="12" t="s">
        <v>31</v>
      </c>
      <c r="E192" s="12" t="s">
        <v>148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36">
        <v>0</v>
      </c>
      <c r="L192" s="13" t="s">
        <v>146</v>
      </c>
      <c r="M192" s="80">
        <v>95</v>
      </c>
    </row>
    <row r="193" spans="1:14" ht="231" customHeight="1">
      <c r="A193" s="458"/>
      <c r="B193" s="41" t="s">
        <v>65</v>
      </c>
      <c r="C193" s="113" t="s">
        <v>38</v>
      </c>
      <c r="D193" s="12" t="s">
        <v>31</v>
      </c>
      <c r="E193" s="12" t="s">
        <v>148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36">
        <v>0</v>
      </c>
      <c r="L193" s="14" t="s">
        <v>145</v>
      </c>
      <c r="M193" s="297">
        <v>40</v>
      </c>
    </row>
    <row r="194" spans="1:14" ht="90">
      <c r="A194" s="458"/>
      <c r="B194" s="13">
        <v>10</v>
      </c>
      <c r="C194" s="113" t="s">
        <v>39</v>
      </c>
      <c r="D194" s="12" t="s">
        <v>31</v>
      </c>
      <c r="E194" s="12" t="s">
        <v>148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36">
        <v>0</v>
      </c>
      <c r="L194" s="13" t="s">
        <v>147</v>
      </c>
      <c r="M194" s="80">
        <v>100</v>
      </c>
    </row>
    <row r="195" spans="1:14" ht="17.25" customHeight="1" thickBot="1">
      <c r="A195" s="459"/>
      <c r="B195" s="13"/>
      <c r="C195" s="110" t="s">
        <v>193</v>
      </c>
      <c r="D195" s="22" t="s">
        <v>17</v>
      </c>
      <c r="E195" s="23" t="s">
        <v>17</v>
      </c>
      <c r="F195" s="31">
        <f>SUM(G195:K195)</f>
        <v>0</v>
      </c>
      <c r="G195" s="31">
        <f>SUM(G191:G194)</f>
        <v>0</v>
      </c>
      <c r="H195" s="31">
        <f>SUM(H191:H194)</f>
        <v>0</v>
      </c>
      <c r="I195" s="31">
        <f>SUM(I191:I194)</f>
        <v>0</v>
      </c>
      <c r="J195" s="31">
        <f>SUM(J191:J194)</f>
        <v>0</v>
      </c>
      <c r="K195" s="32">
        <f>SUM(K191:K194)</f>
        <v>0</v>
      </c>
      <c r="L195" s="30" t="s">
        <v>17</v>
      </c>
      <c r="M195" s="24" t="s">
        <v>17</v>
      </c>
    </row>
    <row r="196" spans="1:14" ht="15" customHeight="1">
      <c r="A196" s="492" t="s">
        <v>320</v>
      </c>
      <c r="B196" s="493"/>
      <c r="C196" s="493"/>
      <c r="D196" s="493"/>
      <c r="E196" s="493"/>
      <c r="F196" s="493"/>
      <c r="G196" s="493"/>
      <c r="H196" s="493"/>
      <c r="I196" s="493"/>
      <c r="J196" s="493"/>
      <c r="K196" s="493"/>
      <c r="L196" s="493"/>
      <c r="M196" s="494"/>
    </row>
    <row r="197" spans="1:14" s="43" customFormat="1" ht="119.25" customHeight="1">
      <c r="A197" s="325" t="s">
        <v>163</v>
      </c>
      <c r="B197" s="4" t="s">
        <v>52</v>
      </c>
      <c r="C197" s="112" t="s">
        <v>164</v>
      </c>
      <c r="D197" s="12">
        <v>2025</v>
      </c>
      <c r="E197" s="12" t="s">
        <v>165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36">
        <v>0</v>
      </c>
      <c r="L197" s="12" t="s">
        <v>167</v>
      </c>
      <c r="M197" s="42">
        <v>1</v>
      </c>
    </row>
    <row r="198" spans="1:14" s="43" customFormat="1" ht="116.25" customHeight="1">
      <c r="A198" s="326"/>
      <c r="B198" s="4" t="s">
        <v>57</v>
      </c>
      <c r="C198" s="112" t="s">
        <v>166</v>
      </c>
      <c r="D198" s="12">
        <v>2025</v>
      </c>
      <c r="E198" s="12" t="s">
        <v>165</v>
      </c>
      <c r="F198" s="11">
        <f t="shared" ref="F198" si="40">G198+H198+I198+J198+K198</f>
        <v>0</v>
      </c>
      <c r="G198" s="11">
        <v>0</v>
      </c>
      <c r="H198" s="11">
        <v>0</v>
      </c>
      <c r="I198" s="11">
        <v>0</v>
      </c>
      <c r="J198" s="11">
        <v>0</v>
      </c>
      <c r="K198" s="36">
        <v>0</v>
      </c>
      <c r="L198" s="12" t="s">
        <v>203</v>
      </c>
      <c r="M198" s="42">
        <v>1</v>
      </c>
    </row>
    <row r="199" spans="1:14" ht="105.75" thickBot="1">
      <c r="A199" s="326"/>
      <c r="B199" s="30" t="s">
        <v>58</v>
      </c>
      <c r="C199" s="117" t="s">
        <v>168</v>
      </c>
      <c r="D199" s="12">
        <v>2025</v>
      </c>
      <c r="E199" s="12" t="s">
        <v>165</v>
      </c>
      <c r="F199" s="11">
        <f t="shared" ref="F199" si="41">G199+H199+I199+J199+K199</f>
        <v>0</v>
      </c>
      <c r="G199" s="11">
        <v>0</v>
      </c>
      <c r="H199" s="11">
        <v>0</v>
      </c>
      <c r="I199" s="11">
        <v>0</v>
      </c>
      <c r="J199" s="11">
        <v>0</v>
      </c>
      <c r="K199" s="36">
        <v>0</v>
      </c>
      <c r="L199" s="13" t="s">
        <v>28</v>
      </c>
      <c r="M199" s="42" t="s">
        <v>29</v>
      </c>
    </row>
    <row r="200" spans="1:14" ht="17.25" customHeight="1" thickBot="1">
      <c r="A200" s="327"/>
      <c r="B200" s="13"/>
      <c r="C200" s="110" t="s">
        <v>193</v>
      </c>
      <c r="D200" s="22" t="s">
        <v>17</v>
      </c>
      <c r="E200" s="23" t="s">
        <v>17</v>
      </c>
      <c r="F200" s="31">
        <f>SUM(G200:K200)</f>
        <v>0</v>
      </c>
      <c r="G200" s="31">
        <f>SUM(G196:G199)</f>
        <v>0</v>
      </c>
      <c r="H200" s="31">
        <f>SUM(H196:H199)</f>
        <v>0</v>
      </c>
      <c r="I200" s="31">
        <f>SUM(I196:I199)</f>
        <v>0</v>
      </c>
      <c r="J200" s="31">
        <f>SUM(J196:J199)</f>
        <v>0</v>
      </c>
      <c r="K200" s="32">
        <f>SUM(K196:K199)</f>
        <v>0</v>
      </c>
      <c r="L200" s="30" t="s">
        <v>17</v>
      </c>
      <c r="M200" s="24" t="s">
        <v>17</v>
      </c>
    </row>
    <row r="201" spans="1:14" ht="15.75" thickBot="1">
      <c r="A201" s="475" t="s">
        <v>400</v>
      </c>
      <c r="B201" s="476"/>
      <c r="C201" s="476"/>
      <c r="D201" s="476"/>
      <c r="E201" s="476"/>
      <c r="F201" s="476"/>
      <c r="G201" s="476"/>
      <c r="H201" s="476"/>
      <c r="I201" s="476"/>
      <c r="J201" s="476"/>
      <c r="K201" s="476"/>
      <c r="L201" s="476"/>
      <c r="M201" s="477"/>
    </row>
    <row r="202" spans="1:14" ht="15.75" customHeight="1">
      <c r="A202" s="417" t="s">
        <v>391</v>
      </c>
      <c r="B202" s="418"/>
      <c r="C202" s="418"/>
      <c r="D202" s="418"/>
      <c r="E202" s="418"/>
      <c r="F202" s="418"/>
      <c r="G202" s="418"/>
      <c r="H202" s="418"/>
      <c r="I202" s="418"/>
      <c r="J202" s="418"/>
      <c r="K202" s="418"/>
      <c r="L202" s="418"/>
      <c r="M202" s="419"/>
    </row>
    <row r="203" spans="1:14">
      <c r="A203" s="420" t="s">
        <v>392</v>
      </c>
      <c r="B203" s="421"/>
      <c r="C203" s="421"/>
      <c r="D203" s="421"/>
      <c r="E203" s="421"/>
      <c r="F203" s="421"/>
      <c r="G203" s="421"/>
      <c r="H203" s="421"/>
      <c r="I203" s="421"/>
      <c r="J203" s="421"/>
      <c r="K203" s="421"/>
      <c r="L203" s="421"/>
      <c r="M203" s="478"/>
    </row>
    <row r="204" spans="1:14" ht="155.25" customHeight="1">
      <c r="A204" s="314" t="s">
        <v>390</v>
      </c>
      <c r="B204" s="222">
        <v>1</v>
      </c>
      <c r="C204" s="312" t="s">
        <v>190</v>
      </c>
      <c r="D204" s="223" t="s">
        <v>215</v>
      </c>
      <c r="E204" s="269" t="s">
        <v>123</v>
      </c>
      <c r="F204" s="180">
        <f>SUM(G204:K204)</f>
        <v>50</v>
      </c>
      <c r="G204" s="270">
        <v>0</v>
      </c>
      <c r="H204" s="270">
        <v>0</v>
      </c>
      <c r="I204" s="270">
        <v>50</v>
      </c>
      <c r="J204" s="270">
        <v>0</v>
      </c>
      <c r="K204" s="271">
        <v>0</v>
      </c>
      <c r="L204" s="223" t="s">
        <v>117</v>
      </c>
      <c r="M204" s="272" t="s">
        <v>23</v>
      </c>
    </row>
    <row r="205" spans="1:14" ht="15.75" thickBot="1">
      <c r="A205" s="314"/>
      <c r="B205" s="80"/>
      <c r="C205" s="110" t="s">
        <v>193</v>
      </c>
      <c r="D205" s="22" t="s">
        <v>17</v>
      </c>
      <c r="E205" s="23" t="s">
        <v>17</v>
      </c>
      <c r="F205" s="31">
        <f>SUM(G205:K205)</f>
        <v>50</v>
      </c>
      <c r="G205" s="31">
        <f>SUM(G201:G204)</f>
        <v>0</v>
      </c>
      <c r="H205" s="31">
        <f>SUM(H201:H204)</f>
        <v>0</v>
      </c>
      <c r="I205" s="31">
        <f>SUM(I201:I204)</f>
        <v>50</v>
      </c>
      <c r="J205" s="31">
        <f>SUM(J201:J204)</f>
        <v>0</v>
      </c>
      <c r="K205" s="32">
        <f>SUM(K201:K204)</f>
        <v>0</v>
      </c>
      <c r="L205" s="30" t="s">
        <v>17</v>
      </c>
      <c r="M205" s="24" t="s">
        <v>17</v>
      </c>
    </row>
    <row r="206" spans="1:14" s="6" customFormat="1" ht="30" customHeight="1">
      <c r="A206" s="328" t="s">
        <v>243</v>
      </c>
      <c r="B206" s="328"/>
      <c r="C206" s="328"/>
      <c r="D206" s="35" t="s">
        <v>17</v>
      </c>
      <c r="E206" s="220" t="s">
        <v>17</v>
      </c>
      <c r="F206" s="220">
        <f>F12+F22+F76+F80+F83+F102+F105+F116+F133+F150+F155+F161+F166+F171+F176+F195+F200+F204</f>
        <v>92583.89099999996</v>
      </c>
      <c r="G206" s="220">
        <f>G12+G22+G76+G80+G83+G102+G105+G116+G133+G150+G155+G161+G166+G171+G176+G195+G200</f>
        <v>72511.799999999988</v>
      </c>
      <c r="H206" s="220">
        <f>H12+H22+H76+H80+H83+H102+H105+H116+H133+H150+H155+H161+H166+H171+H176+H195+H200</f>
        <v>1227.7</v>
      </c>
      <c r="I206" s="220">
        <f>I12+I22+I76+I80+I83+I102+I105+I116+I133+I150+I155+I161+I166+I171+I176+I195+I200+I204</f>
        <v>18049.391</v>
      </c>
      <c r="J206" s="220">
        <f>J12+J22+J76+J80+J83+J102+J105+J116+J133+J150+J155+J161+J166+J171+J176+J195+J200</f>
        <v>240.10000000000002</v>
      </c>
      <c r="K206" s="220">
        <f>K12+K22+K76+K80+K83+K102+K105+K116+K133+K150+K155+K161+K166+K171+K176+K195+K200</f>
        <v>554.9</v>
      </c>
      <c r="L206" s="35"/>
      <c r="M206" s="35"/>
      <c r="N206" s="5"/>
    </row>
    <row r="207" spans="1:14" ht="32.25" customHeight="1">
      <c r="A207" s="457" t="s">
        <v>194</v>
      </c>
      <c r="B207" s="457"/>
      <c r="C207" s="457"/>
      <c r="D207" s="457"/>
      <c r="E207" s="457"/>
      <c r="F207" s="457"/>
      <c r="G207" s="457"/>
      <c r="H207" s="457"/>
      <c r="I207" s="457"/>
      <c r="J207" s="457"/>
      <c r="K207" s="457"/>
      <c r="L207" s="457"/>
      <c r="M207" s="457"/>
    </row>
  </sheetData>
  <mergeCells count="181">
    <mergeCell ref="A201:M201"/>
    <mergeCell ref="A202:M202"/>
    <mergeCell ref="A203:M203"/>
    <mergeCell ref="A97:A100"/>
    <mergeCell ref="A92:A96"/>
    <mergeCell ref="A163:A164"/>
    <mergeCell ref="E137:E139"/>
    <mergeCell ref="B140:B142"/>
    <mergeCell ref="D140:D142"/>
    <mergeCell ref="E140:E142"/>
    <mergeCell ref="C148:M148"/>
    <mergeCell ref="A196:M196"/>
    <mergeCell ref="A157:M157"/>
    <mergeCell ref="D187:D190"/>
    <mergeCell ref="E187:E190"/>
    <mergeCell ref="L187:L190"/>
    <mergeCell ref="A173:A175"/>
    <mergeCell ref="A167:M167"/>
    <mergeCell ref="A172:M172"/>
    <mergeCell ref="A168:A170"/>
    <mergeCell ref="A177:M177"/>
    <mergeCell ref="A178:A192"/>
    <mergeCell ref="D118:D119"/>
    <mergeCell ref="E118:E119"/>
    <mergeCell ref="A207:M207"/>
    <mergeCell ref="A193:A195"/>
    <mergeCell ref="B97:B100"/>
    <mergeCell ref="D97:D100"/>
    <mergeCell ref="E97:E100"/>
    <mergeCell ref="I118:I119"/>
    <mergeCell ref="J118:J119"/>
    <mergeCell ref="K118:K119"/>
    <mergeCell ref="B120:B123"/>
    <mergeCell ref="C120:C122"/>
    <mergeCell ref="D120:D122"/>
    <mergeCell ref="E120:E129"/>
    <mergeCell ref="F120:F122"/>
    <mergeCell ref="G120:G122"/>
    <mergeCell ref="H120:H122"/>
    <mergeCell ref="I120:I122"/>
    <mergeCell ref="J120:J122"/>
    <mergeCell ref="K120:K122"/>
    <mergeCell ref="C123:C125"/>
    <mergeCell ref="F123:F125"/>
    <mergeCell ref="A117:M117"/>
    <mergeCell ref="A118:A133"/>
    <mergeCell ref="B118:B119"/>
    <mergeCell ref="C118:C119"/>
    <mergeCell ref="F118:F119"/>
    <mergeCell ref="G118:G119"/>
    <mergeCell ref="H118:H119"/>
    <mergeCell ref="A162:M162"/>
    <mergeCell ref="G123:G125"/>
    <mergeCell ref="H123:H125"/>
    <mergeCell ref="I123:I125"/>
    <mergeCell ref="J123:J125"/>
    <mergeCell ref="K123:K125"/>
    <mergeCell ref="L123:L124"/>
    <mergeCell ref="C126:C127"/>
    <mergeCell ref="F126:F127"/>
    <mergeCell ref="G126:G127"/>
    <mergeCell ref="H126:H127"/>
    <mergeCell ref="I126:I127"/>
    <mergeCell ref="J126:J127"/>
    <mergeCell ref="K126:K127"/>
    <mergeCell ref="C128:C129"/>
    <mergeCell ref="F128:F129"/>
    <mergeCell ref="A156:M156"/>
    <mergeCell ref="G128:G129"/>
    <mergeCell ref="H128:H129"/>
    <mergeCell ref="I128:I129"/>
    <mergeCell ref="J128:J129"/>
    <mergeCell ref="A1:M1"/>
    <mergeCell ref="A2:A5"/>
    <mergeCell ref="B2:B5"/>
    <mergeCell ref="C2:C5"/>
    <mergeCell ref="D2:D5"/>
    <mergeCell ref="E2:E5"/>
    <mergeCell ref="F2:K2"/>
    <mergeCell ref="L2:M3"/>
    <mergeCell ref="F3:F5"/>
    <mergeCell ref="M4:M5"/>
    <mergeCell ref="L4:L5"/>
    <mergeCell ref="G3:K3"/>
    <mergeCell ref="G4:G5"/>
    <mergeCell ref="H4:I4"/>
    <mergeCell ref="J4:J5"/>
    <mergeCell ref="K4:K5"/>
    <mergeCell ref="A7:M7"/>
    <mergeCell ref="A8:M8"/>
    <mergeCell ref="A13:M13"/>
    <mergeCell ref="A23:M23"/>
    <mergeCell ref="A26:M26"/>
    <mergeCell ref="J63:J68"/>
    <mergeCell ref="K63:K68"/>
    <mergeCell ref="L63:L68"/>
    <mergeCell ref="M63:M68"/>
    <mergeCell ref="D10:D11"/>
    <mergeCell ref="E10:E11"/>
    <mergeCell ref="A9:M9"/>
    <mergeCell ref="A10:A11"/>
    <mergeCell ref="A14:A15"/>
    <mergeCell ref="A16:A21"/>
    <mergeCell ref="A27:A35"/>
    <mergeCell ref="A38:M38"/>
    <mergeCell ref="A39:A43"/>
    <mergeCell ref="A45:M45"/>
    <mergeCell ref="A49:M49"/>
    <mergeCell ref="A56:M56"/>
    <mergeCell ref="A62:M62"/>
    <mergeCell ref="A63:A71"/>
    <mergeCell ref="B63:B68"/>
    <mergeCell ref="C63:C68"/>
    <mergeCell ref="D63:D68"/>
    <mergeCell ref="E63:E68"/>
    <mergeCell ref="A73:M73"/>
    <mergeCell ref="F63:F68"/>
    <mergeCell ref="G63:G68"/>
    <mergeCell ref="H63:H68"/>
    <mergeCell ref="I63:I68"/>
    <mergeCell ref="A77:M77"/>
    <mergeCell ref="A78:A80"/>
    <mergeCell ref="B78:B79"/>
    <mergeCell ref="C78:C79"/>
    <mergeCell ref="D78:D79"/>
    <mergeCell ref="E78:E79"/>
    <mergeCell ref="F78:F79"/>
    <mergeCell ref="G78:G79"/>
    <mergeCell ref="H78:H79"/>
    <mergeCell ref="I78:I79"/>
    <mergeCell ref="J78:J79"/>
    <mergeCell ref="K78:K79"/>
    <mergeCell ref="L78:L79"/>
    <mergeCell ref="M78:M79"/>
    <mergeCell ref="A81:M81"/>
    <mergeCell ref="B83:E83"/>
    <mergeCell ref="A106:M106"/>
    <mergeCell ref="A107:M107"/>
    <mergeCell ref="A108:A116"/>
    <mergeCell ref="A84:M84"/>
    <mergeCell ref="A85:A88"/>
    <mergeCell ref="B92:B95"/>
    <mergeCell ref="D92:D95"/>
    <mergeCell ref="E92:E95"/>
    <mergeCell ref="A102:C102"/>
    <mergeCell ref="A103:M103"/>
    <mergeCell ref="K128:K129"/>
    <mergeCell ref="B130:B132"/>
    <mergeCell ref="C130:C132"/>
    <mergeCell ref="D130:D132"/>
    <mergeCell ref="E130:E132"/>
    <mergeCell ref="F130:F132"/>
    <mergeCell ref="G130:G132"/>
    <mergeCell ref="H130:H132"/>
    <mergeCell ref="I130:I132"/>
    <mergeCell ref="J130:J132"/>
    <mergeCell ref="K130:K132"/>
    <mergeCell ref="A134:M134"/>
    <mergeCell ref="A197:A200"/>
    <mergeCell ref="A206:C206"/>
    <mergeCell ref="A151:M151"/>
    <mergeCell ref="A152:A154"/>
    <mergeCell ref="C135:M135"/>
    <mergeCell ref="A145:A147"/>
    <mergeCell ref="C145:M145"/>
    <mergeCell ref="B146:B147"/>
    <mergeCell ref="C146:C147"/>
    <mergeCell ref="D146:D147"/>
    <mergeCell ref="E146:E147"/>
    <mergeCell ref="F146:F147"/>
    <mergeCell ref="G146:G147"/>
    <mergeCell ref="H146:H147"/>
    <mergeCell ref="I146:I147"/>
    <mergeCell ref="J146:J147"/>
    <mergeCell ref="K146:K147"/>
    <mergeCell ref="L146:L147"/>
    <mergeCell ref="M146:M147"/>
    <mergeCell ref="A158:A160"/>
    <mergeCell ref="A136:A142"/>
    <mergeCell ref="B137:B139"/>
    <mergeCell ref="D137:D139"/>
  </mergeCells>
  <conditionalFormatting sqref="L149 M139 L141:L144 M142:M143 L143:M143">
    <cfRule type="cellIs" dxfId="0" priority="10" stopIfTrue="1" operator="equal">
      <formula>0</formula>
    </cfRule>
  </conditionalFormatting>
  <printOptions horizontalCentered="1"/>
  <pageMargins left="0.78740157480314965" right="0.78740157480314965" top="1.1811023622047245" bottom="0.59055118110236227" header="0" footer="0"/>
  <pageSetup paperSize="9" scale="43" firstPageNumber="51" fitToHeight="30" orientation="landscape" useFirstPageNumber="1" r:id="rId1"/>
  <headerFooter>
    <oddFooter>&amp;C&amp;P</oddFooter>
  </headerFooter>
  <rowBreaks count="16" manualBreakCount="16">
    <brk id="44" max="12" man="1"/>
    <brk id="48" max="12" man="1"/>
    <brk id="55" max="12" man="1"/>
    <brk id="61" max="12" man="1"/>
    <brk id="72" max="12" man="1"/>
    <brk id="83" max="12" man="1"/>
    <brk id="105" max="12" man="1"/>
    <brk id="133" max="12" man="1"/>
    <brk id="147" max="12" man="1"/>
    <brk id="161" max="12" man="1"/>
    <brk id="166" max="12" man="1"/>
    <brk id="171" max="12" man="1"/>
    <brk id="176" max="12" man="1"/>
    <brk id="190" max="12" man="1"/>
    <brk id="195" max="12" man="1"/>
    <brk id="20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заходи</vt:lpstr>
      <vt:lpstr>заходи!Заголовки_для_печати</vt:lpstr>
      <vt:lpstr>заходи!Область_печати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user</cp:lastModifiedBy>
  <cp:lastPrinted>2024-12-27T08:43:27Z</cp:lastPrinted>
  <dcterms:created xsi:type="dcterms:W3CDTF">2017-11-29T10:31:00Z</dcterms:created>
  <dcterms:modified xsi:type="dcterms:W3CDTF">2024-12-27T08:43:33Z</dcterms:modified>
</cp:coreProperties>
</file>